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8" windowWidth="23256" windowHeight="11568"/>
  </bookViews>
  <sheets>
    <sheet name="Prospetto art 8 pubblicazione (" sheetId="1" r:id="rId1"/>
  </sheets>
  <calcPr calcId="145621"/>
</workbook>
</file>

<file path=xl/calcChain.xml><?xml version="1.0" encoding="utf-8"?>
<calcChain xmlns="http://schemas.openxmlformats.org/spreadsheetml/2006/main">
  <c r="B30" i="1" l="1"/>
  <c r="B29" i="1"/>
  <c r="B31" i="1"/>
  <c r="B32" i="1"/>
  <c r="C79" i="1"/>
  <c r="C78" i="1"/>
  <c r="C77" i="1"/>
  <c r="C28" i="1"/>
  <c r="B24" i="1"/>
  <c r="C22" i="1" s="1"/>
  <c r="C25" i="1" s="1"/>
  <c r="C66" i="1"/>
  <c r="C40" i="1"/>
  <c r="C51" i="1" s="1"/>
  <c r="C45" i="1"/>
  <c r="C34" i="1"/>
  <c r="B39" i="1"/>
  <c r="C4" i="1"/>
  <c r="B11" i="1"/>
  <c r="C52" i="1" l="1"/>
</calcChain>
</file>

<file path=xl/sharedStrings.xml><?xml version="1.0" encoding="utf-8"?>
<sst xmlns="http://schemas.openxmlformats.org/spreadsheetml/2006/main" count="85" uniqueCount="81">
  <si>
    <t>Prospetto di cui all'art. 8, comma 1, DL 66/2014 (enti in contabilità economica)</t>
  </si>
  <si>
    <t>Parziali</t>
  </si>
  <si>
    <t>Totali</t>
  </si>
  <si>
    <t>A) - VALORE DELLA PRODUZIONE</t>
  </si>
  <si>
    <t>1) Ricavi  e proventi per l'attività istituzionale</t>
  </si>
  <si>
    <t>a) contributo ordinario dello Stato</t>
  </si>
  <si>
    <t>b) corrispettivi da contratto di servizio</t>
  </si>
  <si>
    <t>b.1) con lo Stato</t>
  </si>
  <si>
    <t>b.2) con le Regioni</t>
  </si>
  <si>
    <t xml:space="preserve">b.3) con altri enti pubblici </t>
  </si>
  <si>
    <t>b.4) con l'Unione Europea</t>
  </si>
  <si>
    <t>c) contributi in conto esercizio</t>
  </si>
  <si>
    <t>c.1) contributi dallo Stato</t>
  </si>
  <si>
    <t>c.2) contributi da Regioni</t>
  </si>
  <si>
    <t>c.3) contributi da altri enti pubblici</t>
  </si>
  <si>
    <t>c.4) contributi dall'Unione Europea</t>
  </si>
  <si>
    <t>d) contributi da privati</t>
  </si>
  <si>
    <t>e) proventi fiscali e parafiscali</t>
  </si>
  <si>
    <t>f) ricavi per cessioni di prodotti e prestazioni di servizi</t>
  </si>
  <si>
    <t>2) variazione delle rimanenze dei prodotti in corso di lavorazione, semilavorati e finiti</t>
  </si>
  <si>
    <t>3) variazioni dei lavori in corso su ordinazione</t>
  </si>
  <si>
    <t>4) incremento di immobili per lavori interni</t>
  </si>
  <si>
    <t>5) altri ricavi e proventi</t>
  </si>
  <si>
    <t>a) quota contributi in conto capitale imputata all'esercizio</t>
  </si>
  <si>
    <t>b) altri ricavi e proventi</t>
  </si>
  <si>
    <t>Totale valore della produzione (A)</t>
  </si>
  <si>
    <t>B) COSTI DELLA PRODUZIONE</t>
  </si>
  <si>
    <t>6) per materie prime, sussidiarie, di consumo e di merci</t>
  </si>
  <si>
    <t>7) per servizi</t>
  </si>
  <si>
    <t>a) erogazione di servizi istituzionali</t>
  </si>
  <si>
    <t>b) acquisizione di servizi</t>
  </si>
  <si>
    <t>c) consulenze, collaborazioni, altre prestazioni lavoro</t>
  </si>
  <si>
    <t>d) compensi ad organi di amministrazione e di controllo</t>
  </si>
  <si>
    <t>8) per godimento di beni di terzi</t>
  </si>
  <si>
    <t>9) per il personale</t>
  </si>
  <si>
    <t>a) salari e stipendi</t>
  </si>
  <si>
    <t>b) oneri sociali</t>
  </si>
  <si>
    <t>c) trattamento di fine rapporto</t>
  </si>
  <si>
    <t>d) trattamento di quiescenza e simili</t>
  </si>
  <si>
    <t>e) altri costi</t>
  </si>
  <si>
    <t>10) ammortamenti e svalutazioni</t>
  </si>
  <si>
    <t>a) ammortamento delle immobilizzazioni immateriali</t>
  </si>
  <si>
    <t>b) ammortamento delle immobilizzazioni materiali</t>
  </si>
  <si>
    <t>c) altre svalutazioni delle immobilizzazioni</t>
  </si>
  <si>
    <t>d) svalutazioni dei crediti compresi nell'attivo circolante e delle disponibilità liquide</t>
  </si>
  <si>
    <t>11) variazioni delle rimanenze di materie prime, sussidiarie, di consumo e merci</t>
  </si>
  <si>
    <t>12) accantonamento per rischi</t>
  </si>
  <si>
    <t>13) altri accantonamenti</t>
  </si>
  <si>
    <t>14) oneri diversi di gestione</t>
  </si>
  <si>
    <t>a) oneri per provvedimenti di contenimento della spesa pubblica</t>
  </si>
  <si>
    <t>b) altri oneri diversi di gestione</t>
  </si>
  <si>
    <t>Totale costi (B)</t>
  </si>
  <si>
    <t>DIFFERENZA TRA VALORE E COSTI DELLA PRODUZIONE (A-B)</t>
  </si>
  <si>
    <t>15) proventi da partecipazioni, con separata indicazione di quelli relativi ad imprese controllate e collegate</t>
  </si>
  <si>
    <t>a) proventi da partecipazioni</t>
  </si>
  <si>
    <t>b) proventi da partecipazioni in imprese controllate-collegate</t>
  </si>
  <si>
    <t>16) altri proventi finanziari</t>
  </si>
  <si>
    <t>a) da crediti iscritti nelle immobilizzazioni, con separata indicazione di quelli da imprese controllate e collegate e di quelli da controllanti</t>
  </si>
  <si>
    <t>b) da titoli iscritti nelle immobilizzazioni che non costituiscono partecipazioni</t>
  </si>
  <si>
    <t>c) da titoli iscritti nell'attivo circolante che non costituiscono partecipazioni</t>
  </si>
  <si>
    <t>17) interessi e altri oneri finanziari</t>
  </si>
  <si>
    <t>a) interessi passivi</t>
  </si>
  <si>
    <t>b) oneri per la copertura perdite di imprese controllate e collegate</t>
  </si>
  <si>
    <t>c) altri interessi ed oneri finanziari</t>
  </si>
  <si>
    <t>17bis) utili e perdite su cambi</t>
  </si>
  <si>
    <t>Totale proventi ed oneri finanziari (15+16-17+ -17bis)</t>
  </si>
  <si>
    <t>D) RETTIFICHE DI VALORE DI ATTIVITA' FINANZIARIE</t>
  </si>
  <si>
    <t>18) rivalutazioni</t>
  </si>
  <si>
    <t>a) di partecipazioni</t>
  </si>
  <si>
    <t>b) di immobilizzazioni finanziarie che non costituiscono partecipazioni</t>
  </si>
  <si>
    <t>c) di titoli iscitti nell'attivo circolante che non costituiscono partecipazioni</t>
  </si>
  <si>
    <t>19) svalutazioni</t>
  </si>
  <si>
    <t>Totale delle rettifiche di valore (18-19)</t>
  </si>
  <si>
    <t>Risultato prima delle imposte</t>
  </si>
  <si>
    <t>Imposte dell'esercizio, correnti, differite e anticipate</t>
  </si>
  <si>
    <t>AVANZO (DISAVANZO) ECONOMICO DELL'ESERCIZIO</t>
  </si>
  <si>
    <t>Utilizzo utili art.8, comma 6, LR 43/2012</t>
  </si>
  <si>
    <t>Ammortamenti sterilizzati art.21 Dgr 780/2013</t>
  </si>
  <si>
    <t>Pareggio di bilancio</t>
  </si>
  <si>
    <t>Anno 2017</t>
  </si>
  <si>
    <t xml:space="preserve">d) proventi diversi dai precedenti, con separata indicazione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</si>
</sst>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42" applyFont="1"/>
    <xf numFmtId="43" fontId="0" fillId="0" borderId="10" xfId="42" applyFont="1" applyBorder="1" applyAlignment="1">
      <alignment horizontal="center"/>
    </xf>
    <xf numFmtId="43" fontId="0" fillId="0" borderId="10" xfId="42" applyFont="1" applyBorder="1"/>
    <xf numFmtId="43" fontId="18" fillId="0" borderId="10" xfId="42" applyFont="1" applyBorder="1"/>
    <xf numFmtId="43" fontId="16" fillId="0" borderId="10" xfId="42" applyFont="1" applyBorder="1"/>
    <xf numFmtId="0" fontId="0" fillId="0" borderId="11" xfId="0" applyBorder="1" applyAlignment="1">
      <alignment wrapText="1"/>
    </xf>
    <xf numFmtId="43" fontId="0" fillId="0" borderId="12" xfId="42" applyFont="1" applyBorder="1" applyAlignment="1">
      <alignment horizontal="center" vertical="center"/>
    </xf>
    <xf numFmtId="43" fontId="0" fillId="0" borderId="13" xfId="42" applyFont="1" applyBorder="1" applyAlignment="1">
      <alignment horizontal="center" vertical="center"/>
    </xf>
    <xf numFmtId="0" fontId="0" fillId="0" borderId="14" xfId="0" applyBorder="1"/>
    <xf numFmtId="43" fontId="0" fillId="0" borderId="15" xfId="42" applyFont="1" applyBorder="1" applyAlignment="1">
      <alignment horizontal="center"/>
    </xf>
    <xf numFmtId="0" fontId="16" fillId="0" borderId="14" xfId="0" applyFont="1" applyBorder="1"/>
    <xf numFmtId="43" fontId="0" fillId="0" borderId="15" xfId="42" applyFont="1" applyBorder="1"/>
    <xf numFmtId="43" fontId="16" fillId="0" borderId="15" xfId="42" applyFont="1" applyBorder="1"/>
    <xf numFmtId="0" fontId="0" fillId="0" borderId="16" xfId="0" applyBorder="1"/>
    <xf numFmtId="43" fontId="0" fillId="0" borderId="17" xfId="42" applyFont="1" applyBorder="1"/>
    <xf numFmtId="43" fontId="0" fillId="0" borderId="18" xfId="42" applyFont="1" applyBorder="1"/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2"/>
  <sheetViews>
    <sheetView tabSelected="1" workbookViewId="0">
      <selection activeCell="A5" sqref="A5"/>
    </sheetView>
  </sheetViews>
  <sheetFormatPr defaultRowHeight="14.4" x14ac:dyDescent="0.3"/>
  <cols>
    <col min="1" max="1" width="62.44140625" customWidth="1"/>
    <col min="2" max="2" width="18.77734375" style="1" customWidth="1"/>
    <col min="3" max="3" width="18.33203125" style="1" customWidth="1"/>
  </cols>
  <sheetData>
    <row r="1" spans="1:3" ht="28.8" x14ac:dyDescent="0.3">
      <c r="A1" s="6" t="s">
        <v>0</v>
      </c>
      <c r="B1" s="7" t="s">
        <v>79</v>
      </c>
      <c r="C1" s="8" t="s">
        <v>79</v>
      </c>
    </row>
    <row r="2" spans="1:3" ht="15" x14ac:dyDescent="0.25">
      <c r="A2" s="9"/>
      <c r="B2" s="2" t="s">
        <v>1</v>
      </c>
      <c r="C2" s="10" t="s">
        <v>2</v>
      </c>
    </row>
    <row r="3" spans="1:3" x14ac:dyDescent="0.3">
      <c r="A3" s="11" t="s">
        <v>3</v>
      </c>
      <c r="B3" s="3"/>
      <c r="C3" s="12"/>
    </row>
    <row r="4" spans="1:3" x14ac:dyDescent="0.3">
      <c r="A4" s="9" t="s">
        <v>4</v>
      </c>
      <c r="B4" s="3"/>
      <c r="C4" s="12">
        <f>B11+B16+B17+B18</f>
        <v>7874866.2000000002</v>
      </c>
    </row>
    <row r="5" spans="1:3" ht="15" x14ac:dyDescent="0.25">
      <c r="A5" s="9" t="s">
        <v>5</v>
      </c>
      <c r="B5" s="3"/>
      <c r="C5" s="12"/>
    </row>
    <row r="6" spans="1:3" ht="15" x14ac:dyDescent="0.25">
      <c r="A6" s="9" t="s">
        <v>6</v>
      </c>
      <c r="B6" s="3"/>
      <c r="C6" s="12"/>
    </row>
    <row r="7" spans="1:3" ht="15" x14ac:dyDescent="0.25">
      <c r="A7" s="9" t="s">
        <v>7</v>
      </c>
      <c r="B7" s="3"/>
      <c r="C7" s="12"/>
    </row>
    <row r="8" spans="1:3" ht="15" x14ac:dyDescent="0.25">
      <c r="A8" s="9" t="s">
        <v>8</v>
      </c>
      <c r="B8" s="3"/>
      <c r="C8" s="12"/>
    </row>
    <row r="9" spans="1:3" ht="15" x14ac:dyDescent="0.25">
      <c r="A9" s="9" t="s">
        <v>9</v>
      </c>
      <c r="B9" s="3"/>
      <c r="C9" s="12"/>
    </row>
    <row r="10" spans="1:3" ht="15" x14ac:dyDescent="0.25">
      <c r="A10" s="9" t="s">
        <v>10</v>
      </c>
      <c r="B10" s="3"/>
      <c r="C10" s="12"/>
    </row>
    <row r="11" spans="1:3" ht="15" x14ac:dyDescent="0.25">
      <c r="A11" s="9" t="s">
        <v>11</v>
      </c>
      <c r="B11" s="3">
        <f>B12+B13+B14</f>
        <v>1621472.75</v>
      </c>
      <c r="C11" s="12"/>
    </row>
    <row r="12" spans="1:3" x14ac:dyDescent="0.3">
      <c r="A12" s="9" t="s">
        <v>12</v>
      </c>
      <c r="B12" s="4">
        <v>594986.82999999996</v>
      </c>
      <c r="C12" s="12"/>
    </row>
    <row r="13" spans="1:3" x14ac:dyDescent="0.3">
      <c r="A13" s="9" t="s">
        <v>13</v>
      </c>
      <c r="B13" s="4">
        <v>348748.11</v>
      </c>
      <c r="C13" s="12"/>
    </row>
    <row r="14" spans="1:3" x14ac:dyDescent="0.3">
      <c r="A14" s="9" t="s">
        <v>14</v>
      </c>
      <c r="B14" s="4">
        <v>677737.81</v>
      </c>
      <c r="C14" s="12"/>
    </row>
    <row r="15" spans="1:3" ht="15" x14ac:dyDescent="0.25">
      <c r="A15" s="9" t="s">
        <v>15</v>
      </c>
      <c r="B15" s="3"/>
      <c r="C15" s="12"/>
    </row>
    <row r="16" spans="1:3" ht="15" x14ac:dyDescent="0.25">
      <c r="A16" s="9" t="s">
        <v>16</v>
      </c>
      <c r="B16" s="3"/>
      <c r="C16" s="12"/>
    </row>
    <row r="17" spans="1:3" ht="15" x14ac:dyDescent="0.25">
      <c r="A17" s="9" t="s">
        <v>17</v>
      </c>
      <c r="B17" s="3"/>
      <c r="C17" s="12"/>
    </row>
    <row r="18" spans="1:3" ht="15" x14ac:dyDescent="0.25">
      <c r="A18" s="9" t="s">
        <v>18</v>
      </c>
      <c r="B18" s="3">
        <v>6253393.4500000002</v>
      </c>
      <c r="C18" s="12"/>
    </row>
    <row r="19" spans="1:3" ht="15" x14ac:dyDescent="0.25">
      <c r="A19" s="9" t="s">
        <v>19</v>
      </c>
      <c r="B19" s="3"/>
      <c r="C19" s="12"/>
    </row>
    <row r="20" spans="1:3" ht="15" x14ac:dyDescent="0.25">
      <c r="A20" s="9" t="s">
        <v>20</v>
      </c>
      <c r="B20" s="3"/>
      <c r="C20" s="12"/>
    </row>
    <row r="21" spans="1:3" ht="15" x14ac:dyDescent="0.25">
      <c r="A21" s="9" t="s">
        <v>21</v>
      </c>
      <c r="B21" s="3"/>
      <c r="C21" s="12">
        <v>0</v>
      </c>
    </row>
    <row r="22" spans="1:3" ht="15" x14ac:dyDescent="0.25">
      <c r="A22" s="9" t="s">
        <v>22</v>
      </c>
      <c r="B22" s="3"/>
      <c r="C22" s="12">
        <f>B24</f>
        <v>1289768.83</v>
      </c>
    </row>
    <row r="23" spans="1:3" ht="15" x14ac:dyDescent="0.25">
      <c r="A23" s="9" t="s">
        <v>23</v>
      </c>
      <c r="B23" s="3"/>
      <c r="C23" s="12"/>
    </row>
    <row r="24" spans="1:3" x14ac:dyDescent="0.3">
      <c r="A24" s="9" t="s">
        <v>24</v>
      </c>
      <c r="B24" s="4">
        <f>1289068.83+700</f>
        <v>1289768.83</v>
      </c>
      <c r="C24" s="12"/>
    </row>
    <row r="25" spans="1:3" x14ac:dyDescent="0.3">
      <c r="A25" s="11" t="s">
        <v>25</v>
      </c>
      <c r="B25" s="3"/>
      <c r="C25" s="13">
        <f>C4+C19+C22</f>
        <v>9164635.0300000012</v>
      </c>
    </row>
    <row r="26" spans="1:3" x14ac:dyDescent="0.3">
      <c r="A26" s="11" t="s">
        <v>26</v>
      </c>
      <c r="B26" s="3"/>
      <c r="C26" s="12"/>
    </row>
    <row r="27" spans="1:3" ht="15" x14ac:dyDescent="0.25">
      <c r="A27" s="9" t="s">
        <v>27</v>
      </c>
      <c r="B27" s="3"/>
      <c r="C27" s="12">
        <v>506256.85</v>
      </c>
    </row>
    <row r="28" spans="1:3" ht="15" x14ac:dyDescent="0.25">
      <c r="A28" s="9" t="s">
        <v>28</v>
      </c>
      <c r="B28" s="3"/>
      <c r="C28" s="12">
        <f>1414636.51+124411.42+432.74</f>
        <v>1539480.67</v>
      </c>
    </row>
    <row r="29" spans="1:3" x14ac:dyDescent="0.3">
      <c r="A29" s="9" t="s">
        <v>29</v>
      </c>
      <c r="B29" s="4">
        <f>464231.88+29416.99</f>
        <v>493648.87</v>
      </c>
      <c r="C29" s="12"/>
    </row>
    <row r="30" spans="1:3" x14ac:dyDescent="0.3">
      <c r="A30" s="9" t="s">
        <v>30</v>
      </c>
      <c r="B30" s="4">
        <f>C28-B29-B31-B32</f>
        <v>974609.27</v>
      </c>
      <c r="C30" s="12"/>
    </row>
    <row r="31" spans="1:3" x14ac:dyDescent="0.3">
      <c r="A31" s="9" t="s">
        <v>31</v>
      </c>
      <c r="B31" s="4">
        <f>3890.4+21080.6+11852.97</f>
        <v>36823.97</v>
      </c>
      <c r="C31" s="12"/>
    </row>
    <row r="32" spans="1:3" x14ac:dyDescent="0.3">
      <c r="A32" s="9" t="s">
        <v>32</v>
      </c>
      <c r="B32" s="4">
        <f>19944+11990.16+2464.4</f>
        <v>34398.559999999998</v>
      </c>
      <c r="C32" s="12"/>
    </row>
    <row r="33" spans="1:3" ht="15" x14ac:dyDescent="0.25">
      <c r="A33" s="9" t="s">
        <v>33</v>
      </c>
      <c r="B33" s="3"/>
      <c r="C33" s="12">
        <v>26130.97</v>
      </c>
    </row>
    <row r="34" spans="1:3" ht="15" x14ac:dyDescent="0.25">
      <c r="A34" s="9" t="s">
        <v>34</v>
      </c>
      <c r="B34" s="3"/>
      <c r="C34" s="12">
        <f>B35+B36+B37+B39</f>
        <v>6108369.0500000007</v>
      </c>
    </row>
    <row r="35" spans="1:3" x14ac:dyDescent="0.3">
      <c r="A35" s="9" t="s">
        <v>35</v>
      </c>
      <c r="B35" s="4">
        <v>4628307.74</v>
      </c>
      <c r="C35" s="12"/>
    </row>
    <row r="36" spans="1:3" x14ac:dyDescent="0.3">
      <c r="A36" s="9" t="s">
        <v>36</v>
      </c>
      <c r="B36" s="4">
        <v>1205112</v>
      </c>
      <c r="C36" s="12"/>
    </row>
    <row r="37" spans="1:3" x14ac:dyDescent="0.3">
      <c r="A37" s="9" t="s">
        <v>37</v>
      </c>
      <c r="B37" s="4">
        <v>207061.69</v>
      </c>
      <c r="C37" s="12"/>
    </row>
    <row r="38" spans="1:3" x14ac:dyDescent="0.3">
      <c r="A38" s="9" t="s">
        <v>38</v>
      </c>
      <c r="B38" s="4">
        <v>0</v>
      </c>
      <c r="C38" s="12"/>
    </row>
    <row r="39" spans="1:3" x14ac:dyDescent="0.3">
      <c r="A39" s="9" t="s">
        <v>39</v>
      </c>
      <c r="B39" s="4">
        <f>21044+46843.62</f>
        <v>67887.62</v>
      </c>
      <c r="C39" s="12"/>
    </row>
    <row r="40" spans="1:3" x14ac:dyDescent="0.3">
      <c r="A40" s="9" t="s">
        <v>40</v>
      </c>
      <c r="B40" s="3"/>
      <c r="C40" s="12">
        <f>B42+B44</f>
        <v>152837.28</v>
      </c>
    </row>
    <row r="41" spans="1:3" x14ac:dyDescent="0.3">
      <c r="A41" s="9" t="s">
        <v>41</v>
      </c>
      <c r="B41" s="3"/>
      <c r="C41" s="12"/>
    </row>
    <row r="42" spans="1:3" x14ac:dyDescent="0.3">
      <c r="A42" s="9" t="s">
        <v>42</v>
      </c>
      <c r="B42" s="4">
        <v>146338.32</v>
      </c>
      <c r="C42" s="12"/>
    </row>
    <row r="43" spans="1:3" x14ac:dyDescent="0.3">
      <c r="A43" s="9" t="s">
        <v>43</v>
      </c>
      <c r="B43" s="3"/>
      <c r="C43" s="12"/>
    </row>
    <row r="44" spans="1:3" x14ac:dyDescent="0.3">
      <c r="A44" s="9" t="s">
        <v>44</v>
      </c>
      <c r="B44" s="3">
        <v>6498.96</v>
      </c>
      <c r="C44" s="12"/>
    </row>
    <row r="45" spans="1:3" x14ac:dyDescent="0.3">
      <c r="A45" s="9" t="s">
        <v>45</v>
      </c>
      <c r="B45" s="3"/>
      <c r="C45" s="12">
        <f>-12050.98+11305.45</f>
        <v>-745.52999999999884</v>
      </c>
    </row>
    <row r="46" spans="1:3" x14ac:dyDescent="0.3">
      <c r="A46" s="9" t="s">
        <v>46</v>
      </c>
      <c r="B46" s="3"/>
      <c r="C46" s="12">
        <v>230000</v>
      </c>
    </row>
    <row r="47" spans="1:3" x14ac:dyDescent="0.3">
      <c r="A47" s="9" t="s">
        <v>47</v>
      </c>
      <c r="B47" s="3"/>
      <c r="C47" s="12"/>
    </row>
    <row r="48" spans="1:3" x14ac:dyDescent="0.3">
      <c r="A48" s="9" t="s">
        <v>48</v>
      </c>
      <c r="B48" s="3"/>
      <c r="C48" s="12">
        <v>366139.57</v>
      </c>
    </row>
    <row r="49" spans="1:3" x14ac:dyDescent="0.3">
      <c r="A49" s="9" t="s">
        <v>49</v>
      </c>
      <c r="B49" s="3"/>
      <c r="C49" s="12"/>
    </row>
    <row r="50" spans="1:3" x14ac:dyDescent="0.3">
      <c r="A50" s="9" t="s">
        <v>50</v>
      </c>
      <c r="B50" s="3"/>
      <c r="C50" s="12"/>
    </row>
    <row r="51" spans="1:3" x14ac:dyDescent="0.3">
      <c r="A51" s="11" t="s">
        <v>51</v>
      </c>
      <c r="B51" s="3"/>
      <c r="C51" s="13">
        <f>C27+C28+C33+C34+C40+C45+C46+C48</f>
        <v>8928468.8600000013</v>
      </c>
    </row>
    <row r="52" spans="1:3" x14ac:dyDescent="0.3">
      <c r="A52" s="11" t="s">
        <v>52</v>
      </c>
      <c r="B52" s="5"/>
      <c r="C52" s="13">
        <f>C25-C51</f>
        <v>236166.16999999993</v>
      </c>
    </row>
    <row r="53" spans="1:3" x14ac:dyDescent="0.3">
      <c r="A53" s="9" t="s">
        <v>53</v>
      </c>
      <c r="B53" s="3"/>
      <c r="C53" s="12"/>
    </row>
    <row r="54" spans="1:3" x14ac:dyDescent="0.3">
      <c r="A54" s="9" t="s">
        <v>54</v>
      </c>
      <c r="B54" s="3">
        <v>0</v>
      </c>
      <c r="C54" s="12"/>
    </row>
    <row r="55" spans="1:3" x14ac:dyDescent="0.3">
      <c r="A55" s="9" t="s">
        <v>55</v>
      </c>
      <c r="B55" s="3">
        <v>0</v>
      </c>
      <c r="C55" s="12"/>
    </row>
    <row r="56" spans="1:3" x14ac:dyDescent="0.3">
      <c r="A56" s="9" t="s">
        <v>56</v>
      </c>
      <c r="B56" s="3"/>
      <c r="C56" s="12">
        <v>5345.95</v>
      </c>
    </row>
    <row r="57" spans="1:3" x14ac:dyDescent="0.3">
      <c r="A57" s="9" t="s">
        <v>57</v>
      </c>
      <c r="B57" s="3">
        <v>0</v>
      </c>
      <c r="C57" s="12"/>
    </row>
    <row r="58" spans="1:3" x14ac:dyDescent="0.3">
      <c r="A58" s="9" t="s">
        <v>58</v>
      </c>
      <c r="B58" s="3">
        <v>0</v>
      </c>
      <c r="C58" s="12"/>
    </row>
    <row r="59" spans="1:3" x14ac:dyDescent="0.3">
      <c r="A59" s="9" t="s">
        <v>59</v>
      </c>
      <c r="B59" s="3"/>
      <c r="C59" s="12"/>
    </row>
    <row r="60" spans="1:3" x14ac:dyDescent="0.3">
      <c r="A60" s="9" t="s">
        <v>80</v>
      </c>
      <c r="B60" s="3"/>
      <c r="C60" s="12"/>
    </row>
    <row r="61" spans="1:3" x14ac:dyDescent="0.3">
      <c r="A61" s="9" t="s">
        <v>60</v>
      </c>
      <c r="B61" s="3"/>
      <c r="C61" s="12">
        <v>763.16</v>
      </c>
    </row>
    <row r="62" spans="1:3" x14ac:dyDescent="0.3">
      <c r="A62" s="9" t="s">
        <v>61</v>
      </c>
      <c r="B62" s="3"/>
      <c r="C62" s="12"/>
    </row>
    <row r="63" spans="1:3" x14ac:dyDescent="0.3">
      <c r="A63" s="9" t="s">
        <v>62</v>
      </c>
      <c r="B63" s="3"/>
      <c r="C63" s="12"/>
    </row>
    <row r="64" spans="1:3" x14ac:dyDescent="0.3">
      <c r="A64" s="9" t="s">
        <v>63</v>
      </c>
      <c r="B64" s="3"/>
      <c r="C64" s="12"/>
    </row>
    <row r="65" spans="1:3" x14ac:dyDescent="0.3">
      <c r="A65" s="9" t="s">
        <v>64</v>
      </c>
      <c r="B65" s="3"/>
      <c r="C65" s="12"/>
    </row>
    <row r="66" spans="1:3" x14ac:dyDescent="0.3">
      <c r="A66" s="9" t="s">
        <v>65</v>
      </c>
      <c r="B66" s="3"/>
      <c r="C66" s="12">
        <f>C56-C61</f>
        <v>4582.79</v>
      </c>
    </row>
    <row r="67" spans="1:3" x14ac:dyDescent="0.3">
      <c r="A67" s="9" t="s">
        <v>66</v>
      </c>
      <c r="B67" s="3"/>
      <c r="C67" s="12"/>
    </row>
    <row r="68" spans="1:3" x14ac:dyDescent="0.3">
      <c r="A68" s="9" t="s">
        <v>67</v>
      </c>
      <c r="B68" s="3"/>
      <c r="C68" s="12">
        <v>0</v>
      </c>
    </row>
    <row r="69" spans="1:3" x14ac:dyDescent="0.3">
      <c r="A69" s="9" t="s">
        <v>68</v>
      </c>
      <c r="B69" s="3">
        <v>0</v>
      </c>
      <c r="C69" s="12"/>
    </row>
    <row r="70" spans="1:3" x14ac:dyDescent="0.3">
      <c r="A70" s="9" t="s">
        <v>69</v>
      </c>
      <c r="B70" s="3">
        <v>0</v>
      </c>
      <c r="C70" s="12"/>
    </row>
    <row r="71" spans="1:3" x14ac:dyDescent="0.3">
      <c r="A71" s="9" t="s">
        <v>70</v>
      </c>
      <c r="B71" s="3">
        <v>0</v>
      </c>
      <c r="C71" s="12"/>
    </row>
    <row r="72" spans="1:3" x14ac:dyDescent="0.3">
      <c r="A72" s="9" t="s">
        <v>71</v>
      </c>
      <c r="B72" s="3"/>
      <c r="C72" s="12">
        <v>0</v>
      </c>
    </row>
    <row r="73" spans="1:3" x14ac:dyDescent="0.3">
      <c r="A73" s="9" t="s">
        <v>68</v>
      </c>
      <c r="B73" s="3">
        <v>0</v>
      </c>
      <c r="C73" s="12"/>
    </row>
    <row r="74" spans="1:3" x14ac:dyDescent="0.3">
      <c r="A74" s="9" t="s">
        <v>69</v>
      </c>
      <c r="B74" s="3">
        <v>0</v>
      </c>
      <c r="C74" s="12"/>
    </row>
    <row r="75" spans="1:3" x14ac:dyDescent="0.3">
      <c r="A75" s="9" t="s">
        <v>70</v>
      </c>
      <c r="B75" s="3">
        <v>0</v>
      </c>
      <c r="C75" s="12"/>
    </row>
    <row r="76" spans="1:3" x14ac:dyDescent="0.3">
      <c r="A76" s="9" t="s">
        <v>72</v>
      </c>
      <c r="B76" s="3"/>
      <c r="C76" s="12">
        <v>0</v>
      </c>
    </row>
    <row r="77" spans="1:3" x14ac:dyDescent="0.3">
      <c r="A77" s="11" t="s">
        <v>73</v>
      </c>
      <c r="B77" s="3"/>
      <c r="C77" s="13">
        <f>C52+C66</f>
        <v>240748.95999999993</v>
      </c>
    </row>
    <row r="78" spans="1:3" x14ac:dyDescent="0.3">
      <c r="A78" s="9" t="s">
        <v>74</v>
      </c>
      <c r="B78" s="3"/>
      <c r="C78" s="12">
        <f>136488+99039</f>
        <v>235527</v>
      </c>
    </row>
    <row r="79" spans="1:3" x14ac:dyDescent="0.3">
      <c r="A79" s="9" t="s">
        <v>75</v>
      </c>
      <c r="B79" s="3"/>
      <c r="C79" s="12">
        <f>C77-C78</f>
        <v>5221.9599999999336</v>
      </c>
    </row>
    <row r="80" spans="1:3" x14ac:dyDescent="0.3">
      <c r="A80" s="9" t="s">
        <v>76</v>
      </c>
      <c r="B80" s="3"/>
      <c r="C80" s="12"/>
    </row>
    <row r="81" spans="1:3" x14ac:dyDescent="0.3">
      <c r="A81" s="9" t="s">
        <v>77</v>
      </c>
      <c r="B81" s="3"/>
      <c r="C81" s="12">
        <v>0</v>
      </c>
    </row>
    <row r="82" spans="1:3" x14ac:dyDescent="0.3">
      <c r="A82" s="14" t="s">
        <v>78</v>
      </c>
      <c r="B82" s="15"/>
      <c r="C82" s="16">
        <v>0</v>
      </c>
    </row>
  </sheetData>
  <pageMargins left="0.39370078740157483" right="0.70866141732283472" top="0.94" bottom="0.43307086614173229" header="0.31496062992125984" footer="0.31496062992125984"/>
  <pageSetup paperSize="9" scale="91" fitToHeight="0" orientation="portrait" r:id="rId1"/>
  <headerFooter>
    <oddHeader>&amp;L&amp;"-,Corsivo grassetto"&amp;12SPES - SERVIZI ALLA PERSONA EDUCATIVI E SOCIALI&amp;C
&amp;"-,Grassetto"&amp;12BILANCIO D'ESERCIZIO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Prospetto art 8 pubblicazione (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Barin</dc:creator>
  <cp:lastModifiedBy>Federica Spocci</cp:lastModifiedBy>
  <cp:lastPrinted>2018-05-04T12:09:45Z</cp:lastPrinted>
  <dcterms:created xsi:type="dcterms:W3CDTF">2018-04-16T10:17:58Z</dcterms:created>
  <dcterms:modified xsi:type="dcterms:W3CDTF">2018-05-07T12:43:58Z</dcterms:modified>
</cp:coreProperties>
</file>