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44" windowWidth="15252" windowHeight="8688" firstSheet="9" activeTab="12"/>
  </bookViews>
  <sheets>
    <sheet name="GENNAIO 2015" sheetId="6" r:id="rId1"/>
    <sheet name="FEBBRAIO 2015" sheetId="5" r:id="rId2"/>
    <sheet name="MARZO 2015" sheetId="4" r:id="rId3"/>
    <sheet name="APRILE 2015" sheetId="1" r:id="rId4"/>
    <sheet name="MAGGIO 2015" sheetId="8" r:id="rId5"/>
    <sheet name="GIUGNO 2015" sheetId="9" r:id="rId6"/>
    <sheet name="LUGLIO 2015" sheetId="10" r:id="rId7"/>
    <sheet name="AGOSTO 2015" sheetId="11" r:id="rId8"/>
    <sheet name="SETTEMBRE 2015" sheetId="12" r:id="rId9"/>
    <sheet name="OTTOBRE 2015" sheetId="13" r:id="rId10"/>
    <sheet name="NOVEMBRE 2015" sheetId="14" r:id="rId11"/>
    <sheet name="DICEMBRE 2015" sheetId="15" r:id="rId12"/>
    <sheet name="RIEPILOGO 2015" sheetId="16" r:id="rId13"/>
    <sheet name="Foglio3" sheetId="3" r:id="rId14"/>
  </sheets>
  <calcPr calcId="125725"/>
</workbook>
</file>

<file path=xl/calcChain.xml><?xml version="1.0" encoding="utf-8"?>
<calcChain xmlns="http://schemas.openxmlformats.org/spreadsheetml/2006/main">
  <c r="G25" i="16"/>
  <c r="G16"/>
  <c r="D17"/>
  <c r="G14"/>
  <c r="G12"/>
  <c r="G10"/>
  <c r="F16"/>
  <c r="D10"/>
  <c r="E28" i="10"/>
  <c r="E28" i="8"/>
  <c r="F10" i="16"/>
  <c r="E28"/>
  <c r="F25"/>
  <c r="F22"/>
  <c r="I22" s="1"/>
  <c r="H22" s="1"/>
  <c r="F19"/>
  <c r="I19" s="1"/>
  <c r="H19" s="1"/>
  <c r="F14"/>
  <c r="F12"/>
  <c r="E28" i="14"/>
  <c r="E28" i="6"/>
  <c r="E28" i="12"/>
  <c r="E28" i="11"/>
  <c r="D17" i="3"/>
  <c r="F16" i="15"/>
  <c r="I16" s="1"/>
  <c r="H16" s="1"/>
  <c r="E28" i="13"/>
  <c r="E28" i="9"/>
  <c r="E28" i="15"/>
  <c r="F25"/>
  <c r="I25" s="1"/>
  <c r="H25" s="1"/>
  <c r="F22"/>
  <c r="I22" s="1"/>
  <c r="H22" s="1"/>
  <c r="F19"/>
  <c r="I19" s="1"/>
  <c r="H19" s="1"/>
  <c r="F14"/>
  <c r="I14" s="1"/>
  <c r="H14" s="1"/>
  <c r="F12"/>
  <c r="I12" s="1"/>
  <c r="H12" s="1"/>
  <c r="F10"/>
  <c r="I10" s="1"/>
  <c r="H10" s="1"/>
  <c r="F25" i="14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5" i="13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5" i="12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5" i="10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5" i="11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5" i="9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5" i="8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5" i="5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5" i="6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E28" i="1"/>
  <c r="F25"/>
  <c r="I25" s="1"/>
  <c r="H25" s="1"/>
  <c r="F22"/>
  <c r="I22" s="1"/>
  <c r="H22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F22" i="4"/>
  <c r="I22" s="1"/>
  <c r="H22" s="1"/>
  <c r="E28"/>
  <c r="F25"/>
  <c r="I25" s="1"/>
  <c r="H25" s="1"/>
  <c r="F19"/>
  <c r="I19" s="1"/>
  <c r="H19" s="1"/>
  <c r="F16"/>
  <c r="I16" s="1"/>
  <c r="H16" s="1"/>
  <c r="F14"/>
  <c r="I14" s="1"/>
  <c r="H14" s="1"/>
  <c r="F12"/>
  <c r="I12" s="1"/>
  <c r="H12" s="1"/>
  <c r="F10"/>
  <c r="I10" s="1"/>
  <c r="H10" s="1"/>
  <c r="E27" i="5"/>
  <c r="I14" i="16" l="1"/>
  <c r="H14" s="1"/>
  <c r="I12"/>
  <c r="H12" s="1"/>
  <c r="I16"/>
  <c r="H16" s="1"/>
  <c r="I25"/>
  <c r="H25" s="1"/>
  <c r="F28"/>
  <c r="I10"/>
  <c r="H10" s="1"/>
  <c r="G28"/>
  <c r="I28" l="1"/>
  <c r="H28" s="1"/>
</calcChain>
</file>

<file path=xl/sharedStrings.xml><?xml version="1.0" encoding="utf-8"?>
<sst xmlns="http://schemas.openxmlformats.org/spreadsheetml/2006/main" count="197" uniqueCount="29">
  <si>
    <t>SERVIZI</t>
  </si>
  <si>
    <t>Demografici</t>
  </si>
  <si>
    <t>Polizia Municipale</t>
  </si>
  <si>
    <t>Tecnici e Urbanistici</t>
  </si>
  <si>
    <t>Economico-Finanziario</t>
  </si>
  <si>
    <t>Personale e tributi</t>
  </si>
  <si>
    <t>Assistenziali</t>
  </si>
  <si>
    <t>Amministrativi, Economato</t>
  </si>
  <si>
    <t>GG. LAVORATIVI DEL MESE</t>
  </si>
  <si>
    <t>N. Dipendenti x servizio</t>
  </si>
  <si>
    <t>TOTALE GG LAVORATIVI</t>
  </si>
  <si>
    <t>GG. DI ASSENZA NEL MESE</t>
  </si>
  <si>
    <t>% PRESENZE</t>
  </si>
  <si>
    <t>%      ASSENZE</t>
  </si>
  <si>
    <t>MANTOVANI</t>
  </si>
  <si>
    <t>MESE DI GENNAIO 2015</t>
  </si>
  <si>
    <t>GENNA</t>
  </si>
  <si>
    <t>MESE DI FEBBRAIO 2015</t>
  </si>
  <si>
    <t>MESE DI MARZO 2015</t>
  </si>
  <si>
    <t>MESE DI APRILE 2015</t>
  </si>
  <si>
    <t>MESE DI MAGGIO 2015</t>
  </si>
  <si>
    <t>MESE DI GIUGNO 2015</t>
  </si>
  <si>
    <t>MESE DI LUGLIO 2015</t>
  </si>
  <si>
    <t>MESE DI AGOSTO 2015</t>
  </si>
  <si>
    <t>MESE DI SETTEMBRE 2015</t>
  </si>
  <si>
    <t>MESE DI OTTOBRE 2015</t>
  </si>
  <si>
    <t>MESE DI NOVEMBRE 2015</t>
  </si>
  <si>
    <t>MESE DI DICEMBRE 2015</t>
  </si>
  <si>
    <t>RIEPILOGO ANNO 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</si>
</sst>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0" xfId="0" applyFo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4" fontId="0" fillId="0" borderId="19" xfId="0" applyNumberFormat="1" applyBorder="1" applyAlignment="1"/>
    <xf numFmtId="4" fontId="0" fillId="0" borderId="20" xfId="0" applyNumberFormat="1" applyBorder="1" applyAlignment="1">
      <alignment horizontal="center"/>
    </xf>
    <xf numFmtId="0" fontId="0" fillId="0" borderId="17" xfId="0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15" ht="15" thickBot="1"/>
    <row r="2" spans="2:15">
      <c r="B2" s="16" t="s">
        <v>15</v>
      </c>
      <c r="C2" s="17"/>
      <c r="D2" s="17"/>
      <c r="E2" s="17"/>
      <c r="F2" s="17"/>
      <c r="G2" s="17"/>
      <c r="H2" s="17"/>
      <c r="I2" s="18"/>
    </row>
    <row r="3" spans="2:15">
      <c r="B3" s="19"/>
      <c r="C3" s="20"/>
      <c r="D3" s="20"/>
      <c r="E3" s="20"/>
      <c r="F3" s="20"/>
      <c r="G3" s="20"/>
      <c r="H3" s="20"/>
      <c r="I3" s="21"/>
    </row>
    <row r="4" spans="2:15">
      <c r="B4" s="19"/>
      <c r="C4" s="20"/>
      <c r="D4" s="20"/>
      <c r="E4" s="20"/>
      <c r="F4" s="20"/>
      <c r="G4" s="20"/>
      <c r="H4" s="20"/>
      <c r="I4" s="21"/>
    </row>
    <row r="5" spans="2:15" ht="15" thickBot="1">
      <c r="B5" s="22"/>
      <c r="C5" s="23"/>
      <c r="D5" s="23"/>
      <c r="E5" s="23"/>
      <c r="F5" s="23"/>
      <c r="G5" s="23"/>
      <c r="H5" s="23"/>
      <c r="I5" s="24"/>
    </row>
    <row r="6" spans="2:15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15" ht="14.4" customHeight="1">
      <c r="B7" s="25"/>
      <c r="D7" s="27"/>
      <c r="E7" s="29"/>
      <c r="F7" s="27"/>
      <c r="G7" s="29"/>
      <c r="H7" s="31"/>
      <c r="I7" s="31"/>
    </row>
    <row r="8" spans="2:15" ht="15" thickBot="1">
      <c r="B8" s="26"/>
      <c r="D8" s="28"/>
      <c r="E8" s="30"/>
      <c r="F8" s="28"/>
      <c r="G8" s="30"/>
      <c r="H8" s="32"/>
      <c r="I8" s="32"/>
    </row>
    <row r="9" spans="2:15">
      <c r="B9" s="2"/>
      <c r="D9" s="3"/>
      <c r="E9" s="4"/>
      <c r="F9" s="3"/>
      <c r="G9" s="4"/>
      <c r="H9" s="5"/>
      <c r="I9" s="5"/>
    </row>
    <row r="10" spans="2:15">
      <c r="B10" s="6" t="s">
        <v>1</v>
      </c>
      <c r="C10" s="6"/>
      <c r="D10" s="6">
        <v>25</v>
      </c>
      <c r="E10" s="7">
        <v>2</v>
      </c>
      <c r="F10" s="7">
        <f>D10*E10</f>
        <v>50</v>
      </c>
      <c r="G10" s="7">
        <v>0</v>
      </c>
      <c r="H10" s="8">
        <f>100-I10</f>
        <v>100</v>
      </c>
      <c r="I10" s="8">
        <f>G10*100/F10</f>
        <v>0</v>
      </c>
    </row>
    <row r="11" spans="2:15">
      <c r="B11" s="6"/>
      <c r="C11" s="6"/>
      <c r="D11" s="6"/>
      <c r="E11" s="7"/>
      <c r="F11" s="7"/>
      <c r="G11" s="7"/>
      <c r="H11" s="8"/>
      <c r="I11" s="8"/>
    </row>
    <row r="12" spans="2:15">
      <c r="B12" s="6" t="s">
        <v>7</v>
      </c>
      <c r="C12" s="6"/>
      <c r="D12" s="6">
        <v>25</v>
      </c>
      <c r="E12" s="7">
        <v>4</v>
      </c>
      <c r="F12" s="7">
        <f t="shared" ref="F12:F14" si="0">D12*E12</f>
        <v>100</v>
      </c>
      <c r="G12" s="7">
        <v>6</v>
      </c>
      <c r="H12" s="8">
        <f t="shared" ref="H12:H25" si="1">100-I12</f>
        <v>94</v>
      </c>
      <c r="I12" s="8">
        <f t="shared" ref="I12:I22" si="2">G12*100/F12</f>
        <v>6</v>
      </c>
    </row>
    <row r="13" spans="2:15">
      <c r="B13" s="6"/>
      <c r="C13" s="6"/>
      <c r="D13" s="6"/>
      <c r="E13" s="7"/>
      <c r="F13" s="7"/>
      <c r="G13" s="7"/>
      <c r="H13" s="8"/>
      <c r="I13" s="8"/>
    </row>
    <row r="14" spans="2:15">
      <c r="B14" s="6" t="s">
        <v>2</v>
      </c>
      <c r="C14" s="6"/>
      <c r="D14" s="6">
        <v>25</v>
      </c>
      <c r="E14" s="7">
        <v>1</v>
      </c>
      <c r="F14" s="7">
        <f t="shared" si="0"/>
        <v>25</v>
      </c>
      <c r="G14" s="7">
        <v>0</v>
      </c>
      <c r="H14" s="8">
        <f t="shared" si="1"/>
        <v>100</v>
      </c>
      <c r="I14" s="8">
        <f t="shared" si="2"/>
        <v>0</v>
      </c>
    </row>
    <row r="15" spans="2:15">
      <c r="B15" s="6"/>
      <c r="C15" s="6"/>
      <c r="D15" s="6"/>
      <c r="E15" s="7"/>
      <c r="F15" s="7"/>
      <c r="G15" s="7"/>
      <c r="H15" s="8"/>
      <c r="I15" s="8"/>
    </row>
    <row r="16" spans="2:15">
      <c r="B16" s="6" t="s">
        <v>3</v>
      </c>
      <c r="C16" s="6"/>
      <c r="D16" s="6">
        <v>25</v>
      </c>
      <c r="E16" s="7">
        <v>4</v>
      </c>
      <c r="F16" s="33">
        <f>(D16*E16)+(D17*E17)</f>
        <v>120</v>
      </c>
      <c r="G16" s="33">
        <v>9</v>
      </c>
      <c r="H16" s="35">
        <f t="shared" si="1"/>
        <v>92.5</v>
      </c>
      <c r="I16" s="35">
        <f t="shared" si="2"/>
        <v>7.5</v>
      </c>
      <c r="O16" t="s">
        <v>14</v>
      </c>
    </row>
    <row r="17" spans="2:9">
      <c r="B17" s="6"/>
      <c r="C17" s="6"/>
      <c r="D17" s="6">
        <v>20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25</v>
      </c>
      <c r="E19" s="7">
        <v>1</v>
      </c>
      <c r="F19" s="33">
        <f>(D19*E19)+(D20*E20)</f>
        <v>45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20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25</v>
      </c>
      <c r="E22" s="7">
        <v>1</v>
      </c>
      <c r="F22" s="33">
        <f>(D22*E22)+(D23*E23)</f>
        <v>65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20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25</v>
      </c>
      <c r="E25" s="7">
        <v>2</v>
      </c>
      <c r="F25" s="33">
        <f>(D25*E25)+(D26*E26)</f>
        <v>90</v>
      </c>
      <c r="G25" s="33">
        <v>16</v>
      </c>
      <c r="H25" s="35">
        <f t="shared" si="1"/>
        <v>82.222222222222229</v>
      </c>
      <c r="I25" s="35">
        <f t="shared" ref="I25" si="4">G25*100/F25</f>
        <v>17.777777777777779</v>
      </c>
    </row>
    <row r="26" spans="2:9">
      <c r="B26" s="6"/>
      <c r="C26" s="6"/>
      <c r="D26" s="6">
        <v>20</v>
      </c>
      <c r="E26" s="7">
        <v>2</v>
      </c>
      <c r="F26" s="34"/>
      <c r="G26" s="34"/>
      <c r="H26" s="36"/>
      <c r="I26" s="36"/>
    </row>
    <row r="27" spans="2:9">
      <c r="E27" s="1"/>
    </row>
    <row r="28" spans="2:9">
      <c r="E28">
        <f>SUM(E10:E26)</f>
        <v>21</v>
      </c>
    </row>
  </sheetData>
  <mergeCells count="22">
    <mergeCell ref="F25:F26"/>
    <mergeCell ref="G25:G26"/>
    <mergeCell ref="H25:H26"/>
    <mergeCell ref="I25:I26"/>
    <mergeCell ref="F16:F17"/>
    <mergeCell ref="G16:G17"/>
    <mergeCell ref="H16:H17"/>
    <mergeCell ref="I16:I17"/>
    <mergeCell ref="F19:F20"/>
    <mergeCell ref="G19:G20"/>
    <mergeCell ref="H19:H20"/>
    <mergeCell ref="I19:I20"/>
    <mergeCell ref="F22:F23"/>
    <mergeCell ref="G22:G23"/>
    <mergeCell ref="B2:I5"/>
    <mergeCell ref="B6:B8"/>
    <mergeCell ref="D6:D8"/>
    <mergeCell ref="E6:E8"/>
    <mergeCell ref="F6:F8"/>
    <mergeCell ref="G6:G8"/>
    <mergeCell ref="H6:H8"/>
    <mergeCell ref="I6:I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25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6"/>
      <c r="D8" s="28"/>
      <c r="E8" s="30"/>
      <c r="F8" s="28"/>
      <c r="G8" s="30"/>
      <c r="H8" s="32"/>
      <c r="I8" s="32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27</v>
      </c>
      <c r="E10" s="7">
        <v>2</v>
      </c>
      <c r="F10" s="7">
        <f>D10*E10</f>
        <v>54</v>
      </c>
      <c r="G10" s="7">
        <v>4</v>
      </c>
      <c r="H10" s="8">
        <f>100-I10</f>
        <v>92.592592592592595</v>
      </c>
      <c r="I10" s="8">
        <f>G10*100/F10</f>
        <v>7.4074074074074074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27</v>
      </c>
      <c r="E12" s="7">
        <v>4</v>
      </c>
      <c r="F12" s="7">
        <f t="shared" ref="F12:F14" si="0">D12*E12</f>
        <v>108</v>
      </c>
      <c r="G12" s="7">
        <v>31</v>
      </c>
      <c r="H12" s="8">
        <f t="shared" ref="H12:H25" si="1">100-I12</f>
        <v>71.296296296296305</v>
      </c>
      <c r="I12" s="8">
        <f t="shared" ref="I12:I22" si="2">G12*100/F12</f>
        <v>28.703703703703702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27</v>
      </c>
      <c r="E14" s="7">
        <v>1</v>
      </c>
      <c r="F14" s="7">
        <f t="shared" si="0"/>
        <v>27</v>
      </c>
      <c r="G14" s="7">
        <v>3</v>
      </c>
      <c r="H14" s="8">
        <f t="shared" si="1"/>
        <v>88.888888888888886</v>
      </c>
      <c r="I14" s="8">
        <f t="shared" si="2"/>
        <v>11.111111111111111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27</v>
      </c>
      <c r="E16" s="7">
        <v>4</v>
      </c>
      <c r="F16" s="33">
        <f>(D16*E16)+(D17*E17)</f>
        <v>130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22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27</v>
      </c>
      <c r="E19" s="7">
        <v>1</v>
      </c>
      <c r="F19" s="33">
        <f>(D19*E19)+(D20*E20)</f>
        <v>49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22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27</v>
      </c>
      <c r="E22" s="7">
        <v>1</v>
      </c>
      <c r="F22" s="33">
        <f>(D22*E22)+(D23*E23)</f>
        <v>71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22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27</v>
      </c>
      <c r="E25" s="7">
        <v>2</v>
      </c>
      <c r="F25" s="33">
        <f>(D25*E25)+(D26*E26)</f>
        <v>98</v>
      </c>
      <c r="G25" s="33">
        <v>16</v>
      </c>
      <c r="H25" s="35">
        <f t="shared" si="1"/>
        <v>83.673469387755105</v>
      </c>
      <c r="I25" s="35">
        <f t="shared" ref="I25" si="4">G25*100/F25</f>
        <v>16.326530612244898</v>
      </c>
    </row>
    <row r="26" spans="2:9">
      <c r="B26" s="6"/>
      <c r="C26" s="6"/>
      <c r="D26" s="6">
        <v>22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8"/>
  <sheetViews>
    <sheetView zoomScale="85" zoomScaleNormal="85"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26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42" t="s">
        <v>0</v>
      </c>
      <c r="C6" s="43"/>
      <c r="D6" s="44" t="s">
        <v>8</v>
      </c>
      <c r="E6" s="44" t="s">
        <v>9</v>
      </c>
      <c r="F6" s="44" t="s">
        <v>10</v>
      </c>
      <c r="G6" s="44" t="s">
        <v>11</v>
      </c>
      <c r="H6" s="44" t="s">
        <v>12</v>
      </c>
      <c r="I6" s="44" t="s">
        <v>13</v>
      </c>
    </row>
    <row r="7" spans="2:9" ht="14.4" customHeight="1">
      <c r="B7" s="42"/>
      <c r="C7" s="43"/>
      <c r="D7" s="44"/>
      <c r="E7" s="44"/>
      <c r="F7" s="44"/>
      <c r="G7" s="44"/>
      <c r="H7" s="44"/>
      <c r="I7" s="44"/>
    </row>
    <row r="8" spans="2:9" ht="15" thickBot="1">
      <c r="B8" s="45"/>
      <c r="C8" s="43"/>
      <c r="D8" s="46"/>
      <c r="E8" s="46"/>
      <c r="F8" s="46"/>
      <c r="G8" s="46"/>
      <c r="H8" s="46"/>
      <c r="I8" s="46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25</v>
      </c>
      <c r="E10" s="7">
        <v>2</v>
      </c>
      <c r="F10" s="7">
        <f>D10*E10</f>
        <v>50</v>
      </c>
      <c r="G10" s="7">
        <v>0</v>
      </c>
      <c r="H10" s="8">
        <f>100-I10</f>
        <v>100</v>
      </c>
      <c r="I10" s="8">
        <f>G10*100/F10</f>
        <v>0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25</v>
      </c>
      <c r="E12" s="7">
        <v>4</v>
      </c>
      <c r="F12" s="7">
        <f t="shared" ref="F12:F14" si="0">D12*E12</f>
        <v>100</v>
      </c>
      <c r="G12" s="7">
        <v>22</v>
      </c>
      <c r="H12" s="8">
        <f t="shared" ref="H12:H25" si="1">100-I12</f>
        <v>78</v>
      </c>
      <c r="I12" s="8">
        <f t="shared" ref="I12:I22" si="2">G12*100/F12</f>
        <v>22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25</v>
      </c>
      <c r="E14" s="7">
        <v>1</v>
      </c>
      <c r="F14" s="7">
        <f t="shared" si="0"/>
        <v>25</v>
      </c>
      <c r="G14" s="7">
        <v>4</v>
      </c>
      <c r="H14" s="8">
        <f t="shared" si="1"/>
        <v>84</v>
      </c>
      <c r="I14" s="8">
        <f t="shared" si="2"/>
        <v>16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25</v>
      </c>
      <c r="E16" s="7">
        <v>4</v>
      </c>
      <c r="F16" s="33">
        <f>(D16*E16)+(D17*E17)</f>
        <v>121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21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25</v>
      </c>
      <c r="E19" s="7">
        <v>1</v>
      </c>
      <c r="F19" s="33">
        <f>(D19*E19)+(D20*E20)</f>
        <v>46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21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25</v>
      </c>
      <c r="E22" s="7">
        <v>1</v>
      </c>
      <c r="F22" s="33">
        <f>(D22*E22)+(D23*E23)</f>
        <v>67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21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25</v>
      </c>
      <c r="E25" s="7">
        <v>3</v>
      </c>
      <c r="F25" s="33">
        <f>(D25*E25)+(D26*E26)</f>
        <v>96</v>
      </c>
      <c r="G25" s="33">
        <v>2</v>
      </c>
      <c r="H25" s="35">
        <f t="shared" si="1"/>
        <v>97.916666666666671</v>
      </c>
      <c r="I25" s="35">
        <f t="shared" ref="I25" si="4">G25*100/F25</f>
        <v>2.0833333333333335</v>
      </c>
    </row>
    <row r="26" spans="2:9">
      <c r="B26" s="6"/>
      <c r="C26" s="6"/>
      <c r="D26" s="6">
        <v>21</v>
      </c>
      <c r="E26" s="7">
        <v>1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8"/>
  <sheetViews>
    <sheetView zoomScale="85" zoomScaleNormal="85"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27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42" t="s">
        <v>0</v>
      </c>
      <c r="C6" s="43"/>
      <c r="D6" s="44" t="s">
        <v>8</v>
      </c>
      <c r="E6" s="44" t="s">
        <v>9</v>
      </c>
      <c r="F6" s="44" t="s">
        <v>10</v>
      </c>
      <c r="G6" s="44" t="s">
        <v>11</v>
      </c>
      <c r="H6" s="44" t="s">
        <v>12</v>
      </c>
      <c r="I6" s="44" t="s">
        <v>13</v>
      </c>
    </row>
    <row r="7" spans="2:9" ht="14.4" customHeight="1">
      <c r="B7" s="42"/>
      <c r="C7" s="43"/>
      <c r="D7" s="44"/>
      <c r="E7" s="44"/>
      <c r="F7" s="44"/>
      <c r="G7" s="44"/>
      <c r="H7" s="44"/>
      <c r="I7" s="44"/>
    </row>
    <row r="8" spans="2:9" ht="15" thickBot="1">
      <c r="B8" s="45"/>
      <c r="C8" s="43"/>
      <c r="D8" s="46"/>
      <c r="E8" s="46"/>
      <c r="F8" s="46"/>
      <c r="G8" s="46"/>
      <c r="H8" s="46"/>
      <c r="I8" s="46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24</v>
      </c>
      <c r="E10" s="7">
        <v>2</v>
      </c>
      <c r="F10" s="7">
        <f>D10*E10</f>
        <v>48</v>
      </c>
      <c r="G10" s="7">
        <v>0</v>
      </c>
      <c r="H10" s="8">
        <f>100-I10</f>
        <v>100</v>
      </c>
      <c r="I10" s="8">
        <f>G10*100/F10</f>
        <v>0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24</v>
      </c>
      <c r="E12" s="7">
        <v>4</v>
      </c>
      <c r="F12" s="7">
        <f t="shared" ref="F12:F14" si="0">D12*E12</f>
        <v>96</v>
      </c>
      <c r="G12" s="7">
        <v>0</v>
      </c>
      <c r="H12" s="8">
        <f t="shared" ref="H12:H25" si="1">100-I12</f>
        <v>100</v>
      </c>
      <c r="I12" s="8">
        <f t="shared" ref="I12:I22" si="2">G12*100/F12</f>
        <v>0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24</v>
      </c>
      <c r="E14" s="7">
        <v>1</v>
      </c>
      <c r="F14" s="7">
        <f t="shared" si="0"/>
        <v>24</v>
      </c>
      <c r="G14" s="7">
        <v>5</v>
      </c>
      <c r="H14" s="8">
        <f t="shared" si="1"/>
        <v>79.166666666666671</v>
      </c>
      <c r="I14" s="8">
        <f t="shared" si="2"/>
        <v>20.833333333333332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24</v>
      </c>
      <c r="E16" s="7">
        <v>4</v>
      </c>
      <c r="F16" s="33">
        <f>(D16*E16)+(D17*E17)</f>
        <v>117</v>
      </c>
      <c r="G16" s="33">
        <v>1</v>
      </c>
      <c r="H16" s="35">
        <f t="shared" si="1"/>
        <v>99.145299145299148</v>
      </c>
      <c r="I16" s="35">
        <f t="shared" si="2"/>
        <v>0.85470085470085466</v>
      </c>
    </row>
    <row r="17" spans="2:9">
      <c r="B17" s="6"/>
      <c r="C17" s="6"/>
      <c r="D17" s="6">
        <v>21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24</v>
      </c>
      <c r="E19" s="7">
        <v>1</v>
      </c>
      <c r="F19" s="33">
        <f>(D19*E19)+(D20*E20)</f>
        <v>45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21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24</v>
      </c>
      <c r="E22" s="7">
        <v>1</v>
      </c>
      <c r="F22" s="33">
        <f>(D22*E22)+(D23*E23)</f>
        <v>66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21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24</v>
      </c>
      <c r="E25" s="7">
        <v>2</v>
      </c>
      <c r="F25" s="33">
        <f>(D25*E25)+(D26*E26)</f>
        <v>90</v>
      </c>
      <c r="G25" s="33">
        <v>3</v>
      </c>
      <c r="H25" s="35">
        <f t="shared" si="1"/>
        <v>96.666666666666671</v>
      </c>
      <c r="I25" s="35">
        <f t="shared" ref="I25" si="4">G25*100/F25</f>
        <v>3.3333333333333335</v>
      </c>
    </row>
    <row r="26" spans="2:9">
      <c r="B26" s="6"/>
      <c r="C26" s="6"/>
      <c r="D26" s="6">
        <v>21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tabSelected="1" zoomScale="85" zoomScaleNormal="85" workbookViewId="0">
      <selection activeCell="B6" sqref="B6:B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6" width="8.109375" style="1" customWidth="1"/>
    <col min="7" max="7" width="8.88671875" style="1"/>
    <col min="8" max="8" width="10.77734375" style="1" customWidth="1"/>
    <col min="9" max="9" width="12.21875" style="1" bestFit="1" customWidth="1"/>
  </cols>
  <sheetData>
    <row r="1" spans="2:9" ht="15" thickBot="1"/>
    <row r="2" spans="2:9">
      <c r="B2" s="16" t="s">
        <v>28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40" t="s">
        <v>0</v>
      </c>
      <c r="C6" s="9"/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</row>
    <row r="7" spans="2:9">
      <c r="B7" s="40"/>
      <c r="C7" s="9"/>
      <c r="D7" s="29"/>
      <c r="E7" s="29"/>
      <c r="F7" s="29"/>
      <c r="G7" s="29"/>
      <c r="H7" s="29"/>
      <c r="I7" s="29"/>
    </row>
    <row r="8" spans="2:9" ht="15" thickBot="1">
      <c r="B8" s="41"/>
      <c r="C8" s="9"/>
      <c r="D8" s="30"/>
      <c r="E8" s="30"/>
      <c r="F8" s="30"/>
      <c r="G8" s="30"/>
      <c r="H8" s="30"/>
      <c r="I8" s="30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f>25+24+26+24+25+25+27+25+26+27+25+24</f>
        <v>303</v>
      </c>
      <c r="E10" s="7">
        <v>2</v>
      </c>
      <c r="F10" s="7">
        <f>D10*E10</f>
        <v>606</v>
      </c>
      <c r="G10" s="7">
        <f>25+30+4+1+4</f>
        <v>64</v>
      </c>
      <c r="H10" s="8">
        <f>100-I10</f>
        <v>89.438943894389439</v>
      </c>
      <c r="I10" s="8">
        <f>G10*100/F10</f>
        <v>10.561056105610561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303</v>
      </c>
      <c r="E12" s="7">
        <v>4</v>
      </c>
      <c r="F12" s="7">
        <f t="shared" ref="F12:F14" si="0">D12*E12</f>
        <v>1212</v>
      </c>
      <c r="G12" s="7">
        <f>6+15+27+4+16+30+31+22</f>
        <v>151</v>
      </c>
      <c r="H12" s="8">
        <f t="shared" ref="H12:H25" si="1">100-I12</f>
        <v>87.541254125412536</v>
      </c>
      <c r="I12" s="8">
        <f t="shared" ref="I12:I22" si="2">G12*100/F12</f>
        <v>12.458745874587459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303</v>
      </c>
      <c r="E14" s="7">
        <v>1</v>
      </c>
      <c r="F14" s="7">
        <f t="shared" si="0"/>
        <v>303</v>
      </c>
      <c r="G14" s="7">
        <f>7+3+4+3+4+5</f>
        <v>26</v>
      </c>
      <c r="H14" s="8">
        <f t="shared" si="1"/>
        <v>91.419141914191414</v>
      </c>
      <c r="I14" s="8">
        <f t="shared" si="2"/>
        <v>8.5808580858085808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303</v>
      </c>
      <c r="E16" s="7">
        <v>4</v>
      </c>
      <c r="F16" s="33">
        <f>(D16*E16)+(D17*E17)</f>
        <v>1466</v>
      </c>
      <c r="G16" s="33">
        <f>9+1</f>
        <v>10</v>
      </c>
      <c r="H16" s="35">
        <f t="shared" si="1"/>
        <v>99.317871759890863</v>
      </c>
      <c r="I16" s="35">
        <f t="shared" si="2"/>
        <v>0.68212824010914053</v>
      </c>
    </row>
    <row r="17" spans="2:9">
      <c r="B17" s="6"/>
      <c r="C17" s="6"/>
      <c r="D17" s="6">
        <f>20+20+22+21+20+21+23+21+22+22+21+21</f>
        <v>254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303</v>
      </c>
      <c r="E19" s="7">
        <v>1</v>
      </c>
      <c r="F19" s="33">
        <f>(D19*E19)+(D20*E20)</f>
        <v>557</v>
      </c>
      <c r="G19" s="33">
        <v>3</v>
      </c>
      <c r="H19" s="35">
        <f t="shared" si="1"/>
        <v>99.461400359066431</v>
      </c>
      <c r="I19" s="35">
        <f t="shared" ref="I19" si="3">G19*100/F19</f>
        <v>0.53859964093357271</v>
      </c>
    </row>
    <row r="20" spans="2:9">
      <c r="B20" s="6"/>
      <c r="C20" s="6"/>
      <c r="D20" s="6">
        <v>254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303</v>
      </c>
      <c r="E22" s="7">
        <v>1</v>
      </c>
      <c r="F22" s="33">
        <f>(D22*E22)+(D23*E23)</f>
        <v>811</v>
      </c>
      <c r="G22" s="33">
        <v>2</v>
      </c>
      <c r="H22" s="35">
        <f t="shared" si="1"/>
        <v>99.753390875462387</v>
      </c>
      <c r="I22" s="35">
        <f t="shared" si="2"/>
        <v>0.24660912453760789</v>
      </c>
    </row>
    <row r="23" spans="2:9">
      <c r="B23" s="6"/>
      <c r="C23" s="6"/>
      <c r="D23" s="6">
        <v>254</v>
      </c>
      <c r="E23" s="7">
        <v>2</v>
      </c>
      <c r="F23" s="34"/>
      <c r="G23" s="34"/>
      <c r="H23" s="36"/>
      <c r="I23" s="36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303</v>
      </c>
      <c r="E25" s="7">
        <v>2</v>
      </c>
      <c r="F25" s="33">
        <f>(D25*E25)+(D26*E26)</f>
        <v>1114</v>
      </c>
      <c r="G25" s="33">
        <f>3+2+16+3+3+10+16</f>
        <v>53</v>
      </c>
      <c r="H25" s="35">
        <f t="shared" si="1"/>
        <v>95.242369838420103</v>
      </c>
      <c r="I25" s="35">
        <f t="shared" ref="I25" si="4">G25*100/F25</f>
        <v>4.7576301615798924</v>
      </c>
    </row>
    <row r="26" spans="2:9">
      <c r="B26" s="6"/>
      <c r="C26" s="6"/>
      <c r="D26" s="6">
        <v>254</v>
      </c>
      <c r="E26" s="7">
        <v>2</v>
      </c>
      <c r="F26" s="34"/>
      <c r="G26" s="34"/>
      <c r="H26" s="36"/>
      <c r="I26" s="36"/>
    </row>
    <row r="27" spans="2:9" ht="15" thickBot="1"/>
    <row r="28" spans="2:9" ht="15" thickBot="1">
      <c r="B28" s="15"/>
      <c r="D28" s="10"/>
      <c r="E28" s="11">
        <f>SUM(E10:E26)</f>
        <v>21</v>
      </c>
      <c r="F28" s="12">
        <f>F10+F12+F14+F16+F19+F22+F25</f>
        <v>6069</v>
      </c>
      <c r="G28" s="12">
        <f>G10+G12+G14+G16+G19+G22+G25</f>
        <v>309</v>
      </c>
      <c r="H28" s="13">
        <f t="shared" ref="H28" si="5">100-I28</f>
        <v>94.908551655956501</v>
      </c>
      <c r="I28" s="14">
        <f>G28*100/F28</f>
        <v>5.0914483440435001</v>
      </c>
    </row>
  </sheetData>
  <mergeCells count="24">
    <mergeCell ref="F22:F23"/>
    <mergeCell ref="G22:G23"/>
    <mergeCell ref="H22:H23"/>
    <mergeCell ref="I22:I23"/>
    <mergeCell ref="F25:F26"/>
    <mergeCell ref="G25:G26"/>
    <mergeCell ref="H25:H26"/>
    <mergeCell ref="I25:I26"/>
    <mergeCell ref="F16:F17"/>
    <mergeCell ref="G16:G17"/>
    <mergeCell ref="H16:H17"/>
    <mergeCell ref="I16:I17"/>
    <mergeCell ref="F19:F20"/>
    <mergeCell ref="G19:G20"/>
    <mergeCell ref="H19:H20"/>
    <mergeCell ref="I19:I20"/>
    <mergeCell ref="B2:I5"/>
    <mergeCell ref="B6:B8"/>
    <mergeCell ref="D6:D8"/>
    <mergeCell ref="E6:E8"/>
    <mergeCell ref="F6:F8"/>
    <mergeCell ref="G6:G8"/>
    <mergeCell ref="H6:H8"/>
    <mergeCell ref="I6:I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7:D22"/>
  <sheetViews>
    <sheetView topLeftCell="A15" zoomScale="85" zoomScaleNormal="85" workbookViewId="0">
      <selection activeCell="C22" sqref="C22"/>
    </sheetView>
  </sheetViews>
  <sheetFormatPr defaultRowHeight="14.4"/>
  <sheetData>
    <row r="17" spans="3:4">
      <c r="D17">
        <f>SUM(D16,M16)</f>
        <v>0</v>
      </c>
    </row>
    <row r="22" spans="3:4">
      <c r="C22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topLeftCell="A2"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17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6"/>
      <c r="D8" s="28"/>
      <c r="E8" s="30"/>
      <c r="F8" s="28"/>
      <c r="G8" s="30"/>
      <c r="H8" s="32"/>
      <c r="I8" s="32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24</v>
      </c>
      <c r="E10" s="7">
        <v>2</v>
      </c>
      <c r="F10" s="7">
        <f>D10*E10</f>
        <v>48</v>
      </c>
      <c r="G10" s="7">
        <v>0</v>
      </c>
      <c r="H10" s="8">
        <f>100-I10</f>
        <v>100</v>
      </c>
      <c r="I10" s="8">
        <f>G10*100/F10</f>
        <v>0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24</v>
      </c>
      <c r="E12" s="7">
        <v>4</v>
      </c>
      <c r="F12" s="7">
        <f t="shared" ref="F12:F14" si="0">D12*E12</f>
        <v>96</v>
      </c>
      <c r="G12" s="7">
        <v>0</v>
      </c>
      <c r="H12" s="8">
        <f t="shared" ref="H12:H25" si="1">100-I12</f>
        <v>100</v>
      </c>
      <c r="I12" s="8">
        <f t="shared" ref="I12:I22" si="2">G12*100/F12</f>
        <v>0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24</v>
      </c>
      <c r="E14" s="7">
        <v>1</v>
      </c>
      <c r="F14" s="7">
        <f t="shared" si="0"/>
        <v>24</v>
      </c>
      <c r="G14" s="7">
        <v>7</v>
      </c>
      <c r="H14" s="8">
        <f t="shared" si="1"/>
        <v>70.833333333333329</v>
      </c>
      <c r="I14" s="8">
        <f t="shared" si="2"/>
        <v>29.166666666666668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24</v>
      </c>
      <c r="E16" s="7">
        <v>4</v>
      </c>
      <c r="F16" s="33">
        <f>(D16*E16)+(D17*E17)</f>
        <v>116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20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24</v>
      </c>
      <c r="E19" s="7">
        <v>1</v>
      </c>
      <c r="F19" s="33">
        <f>(D19*E19)+(D20*E20)</f>
        <v>44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20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24</v>
      </c>
      <c r="E22" s="7">
        <v>1</v>
      </c>
      <c r="F22" s="33">
        <f>(D22*E22)+(D23*E23)</f>
        <v>64</v>
      </c>
      <c r="G22" s="33">
        <v>2</v>
      </c>
      <c r="H22" s="8">
        <f t="shared" si="1"/>
        <v>96.875</v>
      </c>
      <c r="I22" s="8">
        <f t="shared" si="2"/>
        <v>3.125</v>
      </c>
    </row>
    <row r="23" spans="2:9">
      <c r="B23" s="6"/>
      <c r="C23" s="6"/>
      <c r="D23" s="6">
        <v>20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24</v>
      </c>
      <c r="E25" s="7">
        <v>2</v>
      </c>
      <c r="F25" s="33">
        <f>(D25*E25)+(D26*E26)</f>
        <v>88</v>
      </c>
      <c r="G25" s="33">
        <v>10</v>
      </c>
      <c r="H25" s="35">
        <f t="shared" si="1"/>
        <v>88.63636363636364</v>
      </c>
      <c r="I25" s="35">
        <f t="shared" ref="I25" si="4">G25*100/F25</f>
        <v>11.363636363636363</v>
      </c>
    </row>
    <row r="26" spans="2:9">
      <c r="B26" s="6"/>
      <c r="C26" s="6"/>
      <c r="D26" s="6">
        <v>20</v>
      </c>
      <c r="E26" s="7">
        <v>2</v>
      </c>
      <c r="F26" s="34"/>
      <c r="G26" s="34"/>
      <c r="H26" s="36"/>
      <c r="I26" s="36"/>
    </row>
    <row r="27" spans="2:9">
      <c r="E27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topLeftCell="A2"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18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5"/>
      <c r="D8" s="27"/>
      <c r="E8" s="29"/>
      <c r="F8" s="27"/>
      <c r="G8" s="29"/>
      <c r="H8" s="31"/>
      <c r="I8" s="31"/>
    </row>
    <row r="9" spans="2:9" ht="15" thickBot="1">
      <c r="B9" s="37"/>
      <c r="C9" s="38"/>
      <c r="D9" s="38"/>
      <c r="E9" s="38"/>
      <c r="F9" s="38"/>
      <c r="G9" s="38"/>
      <c r="H9" s="38"/>
      <c r="I9" s="39"/>
    </row>
    <row r="10" spans="2:9">
      <c r="B10" s="6" t="s">
        <v>1</v>
      </c>
      <c r="C10" s="6"/>
      <c r="D10" s="6">
        <v>26</v>
      </c>
      <c r="E10" s="7">
        <v>2</v>
      </c>
      <c r="F10" s="7">
        <f>D10*E10</f>
        <v>52</v>
      </c>
      <c r="G10" s="7">
        <v>0</v>
      </c>
      <c r="H10" s="8">
        <f>100-I10</f>
        <v>100</v>
      </c>
      <c r="I10" s="8">
        <f>G10*100/F10</f>
        <v>0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26</v>
      </c>
      <c r="E12" s="7">
        <v>4</v>
      </c>
      <c r="F12" s="7">
        <f t="shared" ref="F12:F14" si="0">D12*E12</f>
        <v>104</v>
      </c>
      <c r="G12" s="7">
        <v>15</v>
      </c>
      <c r="H12" s="8">
        <f t="shared" ref="H12:H25" si="1">100-I12</f>
        <v>85.57692307692308</v>
      </c>
      <c r="I12" s="8">
        <f t="shared" ref="I12:I22" si="2">G12*100/F12</f>
        <v>14.423076923076923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26</v>
      </c>
      <c r="E14" s="7">
        <v>1</v>
      </c>
      <c r="F14" s="7">
        <f t="shared" si="0"/>
        <v>26</v>
      </c>
      <c r="G14" s="7">
        <v>0</v>
      </c>
      <c r="H14" s="8">
        <f t="shared" si="1"/>
        <v>100</v>
      </c>
      <c r="I14" s="8">
        <f t="shared" si="2"/>
        <v>0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26</v>
      </c>
      <c r="E16" s="7">
        <v>4</v>
      </c>
      <c r="F16" s="33">
        <f>(D16*E16)+(D17*E17)</f>
        <v>126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22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26</v>
      </c>
      <c r="E19" s="7">
        <v>1</v>
      </c>
      <c r="F19" s="33">
        <f>(D19*E19)+(D20*E20)</f>
        <v>48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22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26</v>
      </c>
      <c r="E22" s="7">
        <v>1</v>
      </c>
      <c r="F22" s="33">
        <f>(D22*E22)+(D23*E23)</f>
        <v>70</v>
      </c>
      <c r="G22" s="33">
        <v>0</v>
      </c>
      <c r="H22" s="35">
        <f t="shared" si="1"/>
        <v>100</v>
      </c>
      <c r="I22" s="35">
        <f t="shared" si="2"/>
        <v>0</v>
      </c>
    </row>
    <row r="23" spans="2:9">
      <c r="B23" s="6"/>
      <c r="C23" s="6"/>
      <c r="D23" s="6">
        <v>22</v>
      </c>
      <c r="E23" s="7">
        <v>2</v>
      </c>
      <c r="F23" s="34"/>
      <c r="G23" s="34"/>
      <c r="H23" s="36"/>
      <c r="I23" s="36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26</v>
      </c>
      <c r="E25" s="7">
        <v>2</v>
      </c>
      <c r="F25" s="33">
        <f>(D25*E25)+(D26*E26)</f>
        <v>96</v>
      </c>
      <c r="G25" s="33">
        <v>0</v>
      </c>
      <c r="H25" s="35">
        <f t="shared" si="1"/>
        <v>100</v>
      </c>
      <c r="I25" s="35">
        <f t="shared" ref="I25" si="4">G25*100/F25</f>
        <v>0</v>
      </c>
    </row>
    <row r="26" spans="2:9">
      <c r="B26" s="6"/>
      <c r="C26" s="6"/>
      <c r="D26" s="6">
        <v>22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5">
    <mergeCell ref="I22:I23"/>
    <mergeCell ref="I25:I26"/>
    <mergeCell ref="F22:F23"/>
    <mergeCell ref="G22:G23"/>
    <mergeCell ref="B9:I9"/>
    <mergeCell ref="F16:F17"/>
    <mergeCell ref="G16:G17"/>
    <mergeCell ref="H16:H17"/>
    <mergeCell ref="I16:I17"/>
    <mergeCell ref="F19:F20"/>
    <mergeCell ref="G19:G20"/>
    <mergeCell ref="H19:H20"/>
    <mergeCell ref="I19:I20"/>
    <mergeCell ref="F25:F26"/>
    <mergeCell ref="G25:G26"/>
    <mergeCell ref="H25:H26"/>
    <mergeCell ref="H22:H23"/>
    <mergeCell ref="B2:I5"/>
    <mergeCell ref="B6:B8"/>
    <mergeCell ref="D6:D8"/>
    <mergeCell ref="E6:E8"/>
    <mergeCell ref="F6:F8"/>
    <mergeCell ref="G6:G8"/>
    <mergeCell ref="H6:H8"/>
    <mergeCell ref="I6:I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19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6"/>
      <c r="D8" s="28"/>
      <c r="E8" s="30"/>
      <c r="F8" s="28"/>
      <c r="G8" s="30"/>
      <c r="H8" s="32"/>
      <c r="I8" s="32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24</v>
      </c>
      <c r="E10" s="7">
        <v>2</v>
      </c>
      <c r="F10" s="7">
        <f>D10*E10</f>
        <v>48</v>
      </c>
      <c r="G10" s="7">
        <v>0</v>
      </c>
      <c r="H10" s="8">
        <f>100-I10</f>
        <v>100</v>
      </c>
      <c r="I10" s="8">
        <f>G10*100/F10</f>
        <v>0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24</v>
      </c>
      <c r="E12" s="7">
        <v>4</v>
      </c>
      <c r="F12" s="7">
        <f t="shared" ref="F12:F14" si="0">D12*E12</f>
        <v>96</v>
      </c>
      <c r="G12" s="7">
        <v>27</v>
      </c>
      <c r="H12" s="8">
        <f t="shared" ref="H12:H25" si="1">100-I12</f>
        <v>71.875</v>
      </c>
      <c r="I12" s="8">
        <f t="shared" ref="I12:I22" si="2">G12*100/F12</f>
        <v>28.125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24</v>
      </c>
      <c r="E14" s="7">
        <v>1</v>
      </c>
      <c r="F14" s="7">
        <f t="shared" si="0"/>
        <v>24</v>
      </c>
      <c r="G14" s="7">
        <v>0</v>
      </c>
      <c r="H14" s="8">
        <f t="shared" si="1"/>
        <v>100</v>
      </c>
      <c r="I14" s="8">
        <f t="shared" si="2"/>
        <v>0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24</v>
      </c>
      <c r="E16" s="7">
        <v>4</v>
      </c>
      <c r="F16" s="33">
        <f>(D16*E16)+(D17*E17)</f>
        <v>117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21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24</v>
      </c>
      <c r="E19" s="7">
        <v>1</v>
      </c>
      <c r="F19" s="33">
        <f>(D19*E19)+(D20*E20)</f>
        <v>45</v>
      </c>
      <c r="G19" s="33">
        <v>3</v>
      </c>
      <c r="H19" s="35">
        <f t="shared" si="1"/>
        <v>93.333333333333329</v>
      </c>
      <c r="I19" s="35">
        <f t="shared" ref="I19" si="3">G19*100/F19</f>
        <v>6.666666666666667</v>
      </c>
    </row>
    <row r="20" spans="2:9">
      <c r="B20" s="6"/>
      <c r="C20" s="6"/>
      <c r="D20" s="6">
        <v>21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24</v>
      </c>
      <c r="E22" s="7">
        <v>1</v>
      </c>
      <c r="F22" s="33">
        <f>(D22*E22)+(D23*E23)</f>
        <v>66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21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24</v>
      </c>
      <c r="E25" s="7">
        <v>2</v>
      </c>
      <c r="F25" s="33">
        <f>(D25*E25)+(D26*E26)</f>
        <v>90</v>
      </c>
      <c r="G25" s="33">
        <v>0</v>
      </c>
      <c r="H25" s="35">
        <f t="shared" si="1"/>
        <v>100</v>
      </c>
      <c r="I25" s="35">
        <f t="shared" ref="I25" si="4">G25*100/F25</f>
        <v>0</v>
      </c>
    </row>
    <row r="26" spans="2:9">
      <c r="B26" s="6"/>
      <c r="C26" s="6"/>
      <c r="D26" s="6">
        <v>21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F19:F20"/>
    <mergeCell ref="G19:G20"/>
    <mergeCell ref="H19:H20"/>
    <mergeCell ref="I19:I20"/>
    <mergeCell ref="F25:F26"/>
    <mergeCell ref="G25:G26"/>
    <mergeCell ref="H25:H26"/>
    <mergeCell ref="I25:I26"/>
    <mergeCell ref="F22:F23"/>
    <mergeCell ref="G22:G23"/>
    <mergeCell ref="I6:I8"/>
    <mergeCell ref="B6:B8"/>
    <mergeCell ref="B2:I5"/>
    <mergeCell ref="G16:G17"/>
    <mergeCell ref="H16:H17"/>
    <mergeCell ref="I16:I17"/>
    <mergeCell ref="F16:F17"/>
    <mergeCell ref="D6:D8"/>
    <mergeCell ref="E6:E8"/>
    <mergeCell ref="F6:F8"/>
    <mergeCell ref="G6:G8"/>
    <mergeCell ref="H6:H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20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6"/>
      <c r="D8" s="28"/>
      <c r="E8" s="30"/>
      <c r="F8" s="28"/>
      <c r="G8" s="30"/>
      <c r="H8" s="32"/>
      <c r="I8" s="32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25</v>
      </c>
      <c r="E10" s="7">
        <v>2</v>
      </c>
      <c r="F10" s="7">
        <f>D10*E10</f>
        <v>50</v>
      </c>
      <c r="G10" s="7">
        <v>25</v>
      </c>
      <c r="H10" s="8">
        <f>100-I10</f>
        <v>50</v>
      </c>
      <c r="I10" s="8">
        <f>G10*100/F10</f>
        <v>50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25</v>
      </c>
      <c r="E12" s="7">
        <v>4</v>
      </c>
      <c r="F12" s="7">
        <f t="shared" ref="F12:F14" si="0">D12*E12</f>
        <v>100</v>
      </c>
      <c r="G12" s="7">
        <v>4</v>
      </c>
      <c r="H12" s="8">
        <f t="shared" ref="H12:H25" si="1">100-I12</f>
        <v>96</v>
      </c>
      <c r="I12" s="8">
        <f t="shared" ref="I12:I22" si="2">G12*100/F12</f>
        <v>4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25</v>
      </c>
      <c r="E14" s="7">
        <v>1</v>
      </c>
      <c r="F14" s="7">
        <f t="shared" si="0"/>
        <v>25</v>
      </c>
      <c r="G14" s="7">
        <v>0</v>
      </c>
      <c r="H14" s="8">
        <f t="shared" si="1"/>
        <v>100</v>
      </c>
      <c r="I14" s="8">
        <f t="shared" si="2"/>
        <v>0</v>
      </c>
    </row>
    <row r="15" spans="2:9">
      <c r="B15" s="6"/>
      <c r="C15" s="6"/>
      <c r="D15" s="6"/>
      <c r="E15" s="7"/>
      <c r="F15" s="7"/>
      <c r="G15" s="7">
        <v>0</v>
      </c>
      <c r="H15" s="8"/>
      <c r="I15" s="8"/>
    </row>
    <row r="16" spans="2:9">
      <c r="B16" s="6" t="s">
        <v>3</v>
      </c>
      <c r="C16" s="6"/>
      <c r="D16" s="6">
        <v>25</v>
      </c>
      <c r="E16" s="7">
        <v>4</v>
      </c>
      <c r="F16" s="33">
        <f>(D16*E16)+(D17*E17)</f>
        <v>120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20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25</v>
      </c>
      <c r="E19" s="7">
        <v>1</v>
      </c>
      <c r="F19" s="33">
        <f>(D19*E19)+(D20*E20)</f>
        <v>45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20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25</v>
      </c>
      <c r="E22" s="7">
        <v>1</v>
      </c>
      <c r="F22" s="33">
        <f>(D22*E22)+(D23*E23)</f>
        <v>65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20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25</v>
      </c>
      <c r="E25" s="7">
        <v>2</v>
      </c>
      <c r="F25" s="33">
        <f>(D25*E25)+(D26*E26)</f>
        <v>90</v>
      </c>
      <c r="G25" s="33">
        <v>0</v>
      </c>
      <c r="H25" s="35">
        <f t="shared" si="1"/>
        <v>100</v>
      </c>
      <c r="I25" s="35">
        <f t="shared" ref="I25" si="4">G25*100/F25</f>
        <v>0</v>
      </c>
    </row>
    <row r="26" spans="2:9">
      <c r="B26" s="6"/>
      <c r="C26" s="6"/>
      <c r="D26" s="6">
        <v>20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21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6"/>
      <c r="D8" s="28"/>
      <c r="E8" s="30"/>
      <c r="F8" s="28"/>
      <c r="G8" s="30"/>
      <c r="H8" s="32"/>
      <c r="I8" s="32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25</v>
      </c>
      <c r="E10" s="7">
        <v>2</v>
      </c>
      <c r="F10" s="7">
        <f>D10*E10</f>
        <v>50</v>
      </c>
      <c r="G10" s="7">
        <v>30</v>
      </c>
      <c r="H10" s="8">
        <f>100-I10</f>
        <v>40</v>
      </c>
      <c r="I10" s="8">
        <f>G10*100/F10</f>
        <v>60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25</v>
      </c>
      <c r="E12" s="7">
        <v>4</v>
      </c>
      <c r="F12" s="7">
        <f t="shared" ref="F12:F14" si="0">D12*E12</f>
        <v>100</v>
      </c>
      <c r="G12" s="7">
        <v>0</v>
      </c>
      <c r="H12" s="8">
        <f t="shared" ref="H12:H25" si="1">100-I12</f>
        <v>100</v>
      </c>
      <c r="I12" s="8">
        <f t="shared" ref="I12:I22" si="2">G12*100/F12</f>
        <v>0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25</v>
      </c>
      <c r="E14" s="7">
        <v>1</v>
      </c>
      <c r="F14" s="7">
        <f t="shared" si="0"/>
        <v>25</v>
      </c>
      <c r="G14" s="7">
        <v>3</v>
      </c>
      <c r="H14" s="8">
        <f t="shared" si="1"/>
        <v>88</v>
      </c>
      <c r="I14" s="8">
        <f t="shared" si="2"/>
        <v>12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25</v>
      </c>
      <c r="E16" s="7">
        <v>4</v>
      </c>
      <c r="F16" s="33">
        <f>(D16*E16)+(D17*E17)</f>
        <v>121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21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25</v>
      </c>
      <c r="E19" s="7">
        <v>1</v>
      </c>
      <c r="F19" s="33">
        <f>(D19*E19)+(D20*E20)</f>
        <v>46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21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25</v>
      </c>
      <c r="E22" s="7">
        <v>1</v>
      </c>
      <c r="F22" s="33">
        <f>(D22*E22)+(D23*E23)</f>
        <v>67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21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25</v>
      </c>
      <c r="E25" s="7">
        <v>2</v>
      </c>
      <c r="F25" s="33">
        <f>(D25*E25)+(D26*E26)</f>
        <v>92</v>
      </c>
      <c r="G25" s="33">
        <v>3</v>
      </c>
      <c r="H25" s="35">
        <f t="shared" si="1"/>
        <v>96.739130434782609</v>
      </c>
      <c r="I25" s="35">
        <f t="shared" ref="I25" si="4">G25*100/F25</f>
        <v>3.2608695652173911</v>
      </c>
    </row>
    <row r="26" spans="2:9">
      <c r="B26" s="6"/>
      <c r="C26" s="6"/>
      <c r="D26" s="6">
        <v>21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I28" sqref="B2:I28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22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6"/>
      <c r="D8" s="28"/>
      <c r="E8" s="30"/>
      <c r="F8" s="28"/>
      <c r="G8" s="30"/>
      <c r="H8" s="32"/>
      <c r="I8" s="32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27</v>
      </c>
      <c r="E10" s="7">
        <v>2</v>
      </c>
      <c r="F10" s="7">
        <f>D10*E10</f>
        <v>54</v>
      </c>
      <c r="G10" s="7">
        <v>4</v>
      </c>
      <c r="H10" s="8">
        <f>100-I10</f>
        <v>92.592592592592595</v>
      </c>
      <c r="I10" s="8">
        <f>G10*100/F10</f>
        <v>7.4074074074074074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27</v>
      </c>
      <c r="E12" s="7">
        <v>4</v>
      </c>
      <c r="F12" s="7">
        <f t="shared" ref="F12:F14" si="0">D12*E12</f>
        <v>108</v>
      </c>
      <c r="G12" s="7">
        <v>0</v>
      </c>
      <c r="H12" s="8">
        <f t="shared" ref="H12:H25" si="1">100-I12</f>
        <v>100</v>
      </c>
      <c r="I12" s="8">
        <f t="shared" ref="I12:I22" si="2">G12*100/F12</f>
        <v>0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27</v>
      </c>
      <c r="E14" s="7">
        <v>1</v>
      </c>
      <c r="F14" s="7">
        <f t="shared" si="0"/>
        <v>27</v>
      </c>
      <c r="G14" s="7">
        <v>4</v>
      </c>
      <c r="H14" s="8">
        <f t="shared" si="1"/>
        <v>85.18518518518519</v>
      </c>
      <c r="I14" s="8">
        <f t="shared" si="2"/>
        <v>14.814814814814815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27</v>
      </c>
      <c r="E16" s="7">
        <v>4</v>
      </c>
      <c r="F16" s="33">
        <f>(D16*E16)+(D17*E17)</f>
        <v>131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23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27</v>
      </c>
      <c r="E19" s="7">
        <v>1</v>
      </c>
      <c r="F19" s="33">
        <f>(D19*E19)+(D20*E20)</f>
        <v>50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23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27</v>
      </c>
      <c r="E22" s="7">
        <v>1</v>
      </c>
      <c r="F22" s="33">
        <f>(D22*E22)+(D23*E23)</f>
        <v>73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23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27</v>
      </c>
      <c r="E25" s="7">
        <v>2</v>
      </c>
      <c r="F25" s="33">
        <f>(D25*E25)+(D26*E26)</f>
        <v>100</v>
      </c>
      <c r="G25" s="33">
        <v>0</v>
      </c>
      <c r="H25" s="35">
        <f t="shared" si="1"/>
        <v>100</v>
      </c>
      <c r="I25" s="35">
        <f t="shared" ref="I25" si="4">G25*100/F25</f>
        <v>0</v>
      </c>
    </row>
    <row r="26" spans="2:9">
      <c r="B26" s="6"/>
      <c r="C26" s="6"/>
      <c r="D26" s="6">
        <v>23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I29" sqref="B2:I29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23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6"/>
      <c r="D8" s="28"/>
      <c r="E8" s="30"/>
      <c r="F8" s="28"/>
      <c r="G8" s="30"/>
      <c r="H8" s="32"/>
      <c r="I8" s="32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25</v>
      </c>
      <c r="E10" s="7">
        <v>2</v>
      </c>
      <c r="F10" s="7">
        <f>D10*E10</f>
        <v>50</v>
      </c>
      <c r="G10" s="7">
        <v>0</v>
      </c>
      <c r="H10" s="8">
        <f>100-I10</f>
        <v>100</v>
      </c>
      <c r="I10" s="8">
        <f>G10*100/F10</f>
        <v>0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25</v>
      </c>
      <c r="E12" s="7">
        <v>4</v>
      </c>
      <c r="F12" s="7">
        <f t="shared" ref="F12:F14" si="0">D12*E12</f>
        <v>100</v>
      </c>
      <c r="G12" s="7">
        <v>16</v>
      </c>
      <c r="H12" s="8">
        <f t="shared" ref="H12:H25" si="1">100-I12</f>
        <v>84</v>
      </c>
      <c r="I12" s="8">
        <f t="shared" ref="I12:I22" si="2">G12*100/F12</f>
        <v>16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25</v>
      </c>
      <c r="E14" s="7">
        <v>1</v>
      </c>
      <c r="F14" s="7">
        <f t="shared" si="0"/>
        <v>25</v>
      </c>
      <c r="G14" s="7">
        <v>0</v>
      </c>
      <c r="H14" s="8">
        <f t="shared" si="1"/>
        <v>100</v>
      </c>
      <c r="I14" s="8">
        <f t="shared" si="2"/>
        <v>0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25</v>
      </c>
      <c r="E16" s="7">
        <v>4</v>
      </c>
      <c r="F16" s="33">
        <f>(D16*E16)+(D17*E17)</f>
        <v>121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21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25</v>
      </c>
      <c r="E19" s="7">
        <v>1</v>
      </c>
      <c r="F19" s="33">
        <f>(D19*E19)+(D20*E20)</f>
        <v>46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21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25</v>
      </c>
      <c r="E22" s="7">
        <v>1</v>
      </c>
      <c r="F22" s="33">
        <f>(D22*E22)+(D23*E23)</f>
        <v>67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21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25</v>
      </c>
      <c r="E25" s="7">
        <v>2</v>
      </c>
      <c r="F25" s="33">
        <f>(D25*E25)+(D26*E26)</f>
        <v>92</v>
      </c>
      <c r="G25" s="33">
        <v>0</v>
      </c>
      <c r="H25" s="35">
        <f t="shared" si="1"/>
        <v>100</v>
      </c>
      <c r="I25" s="35">
        <f t="shared" ref="I25" si="4">G25*100/F25</f>
        <v>0</v>
      </c>
    </row>
    <row r="26" spans="2:9">
      <c r="B26" s="6"/>
      <c r="C26" s="6"/>
      <c r="D26" s="6">
        <v>21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8"/>
  <sheetViews>
    <sheetView topLeftCell="A2" workbookViewId="0">
      <selection activeCell="I29" sqref="B2:I29"/>
    </sheetView>
  </sheetViews>
  <sheetFormatPr defaultRowHeight="14.4"/>
  <cols>
    <col min="2" max="2" width="23.77734375" bestFit="1" customWidth="1"/>
    <col min="3" max="3" width="0.77734375" customWidth="1"/>
    <col min="4" max="4" width="10.21875" customWidth="1"/>
    <col min="5" max="5" width="9.6640625" customWidth="1"/>
    <col min="6" max="7" width="8.88671875" style="1"/>
    <col min="8" max="8" width="10.77734375" style="1" customWidth="1"/>
    <col min="9" max="9" width="8.88671875" style="1"/>
  </cols>
  <sheetData>
    <row r="1" spans="2:9" ht="15" thickBot="1"/>
    <row r="2" spans="2:9">
      <c r="B2" s="16" t="s">
        <v>24</v>
      </c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>
      <c r="B4" s="19"/>
      <c r="C4" s="20"/>
      <c r="D4" s="20"/>
      <c r="E4" s="20"/>
      <c r="F4" s="20"/>
      <c r="G4" s="20"/>
      <c r="H4" s="20"/>
      <c r="I4" s="21"/>
    </row>
    <row r="5" spans="2:9" ht="15" thickBot="1">
      <c r="B5" s="22"/>
      <c r="C5" s="23"/>
      <c r="D5" s="23"/>
      <c r="E5" s="23"/>
      <c r="F5" s="23"/>
      <c r="G5" s="23"/>
      <c r="H5" s="23"/>
      <c r="I5" s="24"/>
    </row>
    <row r="6" spans="2:9">
      <c r="B6" s="25" t="s">
        <v>0</v>
      </c>
      <c r="D6" s="27" t="s">
        <v>8</v>
      </c>
      <c r="E6" s="29" t="s">
        <v>9</v>
      </c>
      <c r="F6" s="27" t="s">
        <v>10</v>
      </c>
      <c r="G6" s="29" t="s">
        <v>11</v>
      </c>
      <c r="H6" s="31" t="s">
        <v>12</v>
      </c>
      <c r="I6" s="31" t="s">
        <v>13</v>
      </c>
    </row>
    <row r="7" spans="2:9" ht="14.4" customHeight="1">
      <c r="B7" s="25"/>
      <c r="D7" s="27"/>
      <c r="E7" s="29"/>
      <c r="F7" s="27"/>
      <c r="G7" s="29"/>
      <c r="H7" s="31"/>
      <c r="I7" s="31"/>
    </row>
    <row r="8" spans="2:9" ht="15" thickBot="1">
      <c r="B8" s="26"/>
      <c r="D8" s="28"/>
      <c r="E8" s="30"/>
      <c r="F8" s="28"/>
      <c r="G8" s="30"/>
      <c r="H8" s="32"/>
      <c r="I8" s="32"/>
    </row>
    <row r="9" spans="2:9">
      <c r="B9" s="2"/>
      <c r="D9" s="3"/>
      <c r="E9" s="4"/>
      <c r="F9" s="3"/>
      <c r="G9" s="4"/>
      <c r="H9" s="5"/>
      <c r="I9" s="5"/>
    </row>
    <row r="10" spans="2:9">
      <c r="B10" s="6" t="s">
        <v>1</v>
      </c>
      <c r="C10" s="6"/>
      <c r="D10" s="6">
        <v>26</v>
      </c>
      <c r="E10" s="7">
        <v>2</v>
      </c>
      <c r="F10" s="7">
        <f>D10*E10</f>
        <v>52</v>
      </c>
      <c r="G10" s="7">
        <v>1</v>
      </c>
      <c r="H10" s="8">
        <f>100-I10</f>
        <v>98.07692307692308</v>
      </c>
      <c r="I10" s="8">
        <f>G10*100/F10</f>
        <v>1.9230769230769231</v>
      </c>
    </row>
    <row r="11" spans="2:9">
      <c r="B11" s="6"/>
      <c r="C11" s="6"/>
      <c r="D11" s="6"/>
      <c r="E11" s="7"/>
      <c r="F11" s="7"/>
      <c r="G11" s="7"/>
      <c r="H11" s="8"/>
      <c r="I11" s="8"/>
    </row>
    <row r="12" spans="2:9">
      <c r="B12" s="6" t="s">
        <v>7</v>
      </c>
      <c r="C12" s="6"/>
      <c r="D12" s="6">
        <v>26</v>
      </c>
      <c r="E12" s="7">
        <v>4</v>
      </c>
      <c r="F12" s="7">
        <f t="shared" ref="F12:F14" si="0">D12*E12</f>
        <v>104</v>
      </c>
      <c r="G12" s="7">
        <v>30</v>
      </c>
      <c r="H12" s="8">
        <f t="shared" ref="H12:H25" si="1">100-I12</f>
        <v>71.15384615384616</v>
      </c>
      <c r="I12" s="8">
        <f t="shared" ref="I12:I22" si="2">G12*100/F12</f>
        <v>28.846153846153847</v>
      </c>
    </row>
    <row r="13" spans="2:9">
      <c r="B13" s="6"/>
      <c r="C13" s="6"/>
      <c r="D13" s="6"/>
      <c r="E13" s="7"/>
      <c r="F13" s="7"/>
      <c r="G13" s="7"/>
      <c r="H13" s="8"/>
      <c r="I13" s="8"/>
    </row>
    <row r="14" spans="2:9">
      <c r="B14" s="6" t="s">
        <v>2</v>
      </c>
      <c r="C14" s="6"/>
      <c r="D14" s="6">
        <v>26</v>
      </c>
      <c r="E14" s="7">
        <v>1</v>
      </c>
      <c r="F14" s="7">
        <f t="shared" si="0"/>
        <v>26</v>
      </c>
      <c r="G14" s="7">
        <v>0</v>
      </c>
      <c r="H14" s="8">
        <f t="shared" si="1"/>
        <v>100</v>
      </c>
      <c r="I14" s="8">
        <f t="shared" si="2"/>
        <v>0</v>
      </c>
    </row>
    <row r="15" spans="2:9">
      <c r="B15" s="6"/>
      <c r="C15" s="6"/>
      <c r="D15" s="6"/>
      <c r="E15" s="7"/>
      <c r="F15" s="7"/>
      <c r="G15" s="7"/>
      <c r="H15" s="8"/>
      <c r="I15" s="8"/>
    </row>
    <row r="16" spans="2:9">
      <c r="B16" s="6" t="s">
        <v>3</v>
      </c>
      <c r="C16" s="6"/>
      <c r="D16" s="6">
        <v>26</v>
      </c>
      <c r="E16" s="7">
        <v>4</v>
      </c>
      <c r="F16" s="33">
        <f>(D16*E16)+(D17*E17)</f>
        <v>126</v>
      </c>
      <c r="G16" s="33">
        <v>0</v>
      </c>
      <c r="H16" s="35">
        <f t="shared" si="1"/>
        <v>100</v>
      </c>
      <c r="I16" s="35">
        <f t="shared" si="2"/>
        <v>0</v>
      </c>
    </row>
    <row r="17" spans="2:9">
      <c r="B17" s="6"/>
      <c r="C17" s="6"/>
      <c r="D17" s="6">
        <v>22</v>
      </c>
      <c r="E17" s="7">
        <v>1</v>
      </c>
      <c r="F17" s="34"/>
      <c r="G17" s="34"/>
      <c r="H17" s="36"/>
      <c r="I17" s="36"/>
    </row>
    <row r="18" spans="2:9">
      <c r="B18" s="6"/>
      <c r="C18" s="6"/>
      <c r="D18" s="6"/>
      <c r="E18" s="7"/>
      <c r="F18" s="7"/>
      <c r="G18" s="7"/>
      <c r="H18" s="8"/>
      <c r="I18" s="8"/>
    </row>
    <row r="19" spans="2:9">
      <c r="B19" s="6" t="s">
        <v>4</v>
      </c>
      <c r="C19" s="6"/>
      <c r="D19" s="6">
        <v>26</v>
      </c>
      <c r="E19" s="7">
        <v>1</v>
      </c>
      <c r="F19" s="33">
        <f>(D19*E19)+(D20*E20)</f>
        <v>48</v>
      </c>
      <c r="G19" s="33">
        <v>0</v>
      </c>
      <c r="H19" s="35">
        <f t="shared" si="1"/>
        <v>100</v>
      </c>
      <c r="I19" s="35">
        <f t="shared" ref="I19" si="3">G19*100/F19</f>
        <v>0</v>
      </c>
    </row>
    <row r="20" spans="2:9">
      <c r="B20" s="6"/>
      <c r="C20" s="6"/>
      <c r="D20" s="6">
        <v>22</v>
      </c>
      <c r="E20" s="7">
        <v>1</v>
      </c>
      <c r="F20" s="34"/>
      <c r="G20" s="34"/>
      <c r="H20" s="36"/>
      <c r="I20" s="36"/>
    </row>
    <row r="21" spans="2:9">
      <c r="B21" s="6"/>
      <c r="C21" s="6"/>
      <c r="D21" s="6"/>
      <c r="E21" s="7"/>
      <c r="F21" s="7"/>
      <c r="G21" s="7"/>
      <c r="H21" s="8"/>
      <c r="I21" s="8"/>
    </row>
    <row r="22" spans="2:9">
      <c r="B22" s="6" t="s">
        <v>5</v>
      </c>
      <c r="C22" s="6"/>
      <c r="D22" s="6">
        <v>26</v>
      </c>
      <c r="E22" s="7">
        <v>1</v>
      </c>
      <c r="F22" s="33">
        <f>(D22*E22)+(D23*E23)</f>
        <v>70</v>
      </c>
      <c r="G22" s="33">
        <v>0</v>
      </c>
      <c r="H22" s="8">
        <f t="shared" si="1"/>
        <v>100</v>
      </c>
      <c r="I22" s="8">
        <f t="shared" si="2"/>
        <v>0</v>
      </c>
    </row>
    <row r="23" spans="2:9">
      <c r="B23" s="6"/>
      <c r="C23" s="6"/>
      <c r="D23" s="6">
        <v>22</v>
      </c>
      <c r="E23" s="7">
        <v>2</v>
      </c>
      <c r="F23" s="34"/>
      <c r="G23" s="34"/>
      <c r="H23" s="8"/>
      <c r="I23" s="8"/>
    </row>
    <row r="24" spans="2:9">
      <c r="B24" s="6"/>
      <c r="C24" s="6"/>
      <c r="D24" s="6"/>
      <c r="E24" s="7"/>
      <c r="F24" s="7"/>
      <c r="G24" s="7"/>
      <c r="H24" s="8"/>
      <c r="I24" s="8"/>
    </row>
    <row r="25" spans="2:9">
      <c r="B25" s="6" t="s">
        <v>6</v>
      </c>
      <c r="C25" s="6"/>
      <c r="D25" s="6">
        <v>26</v>
      </c>
      <c r="E25" s="7">
        <v>2</v>
      </c>
      <c r="F25" s="33">
        <f>(D25*E25)+(D26*E26)</f>
        <v>96</v>
      </c>
      <c r="G25" s="33">
        <v>3</v>
      </c>
      <c r="H25" s="35">
        <f t="shared" si="1"/>
        <v>96.875</v>
      </c>
      <c r="I25" s="35">
        <f t="shared" ref="I25" si="4">G25*100/F25</f>
        <v>3.125</v>
      </c>
    </row>
    <row r="26" spans="2:9">
      <c r="B26" s="6"/>
      <c r="C26" s="6"/>
      <c r="D26" s="6">
        <v>22</v>
      </c>
      <c r="E26" s="7">
        <v>2</v>
      </c>
      <c r="F26" s="34"/>
      <c r="G26" s="34"/>
      <c r="H26" s="36"/>
      <c r="I26" s="36"/>
    </row>
    <row r="28" spans="2:9">
      <c r="E28">
        <f>SUM(E10:E26)</f>
        <v>21</v>
      </c>
    </row>
  </sheetData>
  <mergeCells count="22">
    <mergeCell ref="I19:I20"/>
    <mergeCell ref="F22:F23"/>
    <mergeCell ref="G22:G23"/>
    <mergeCell ref="F16:F17"/>
    <mergeCell ref="G16:G17"/>
    <mergeCell ref="H16:H17"/>
    <mergeCell ref="F25:F26"/>
    <mergeCell ref="G25:G26"/>
    <mergeCell ref="H25:H26"/>
    <mergeCell ref="I25:I26"/>
    <mergeCell ref="B2:I5"/>
    <mergeCell ref="B6:B8"/>
    <mergeCell ref="D6:D8"/>
    <mergeCell ref="E6:E8"/>
    <mergeCell ref="F6:F8"/>
    <mergeCell ref="G6:G8"/>
    <mergeCell ref="H6:H8"/>
    <mergeCell ref="I6:I8"/>
    <mergeCell ref="I16:I17"/>
    <mergeCell ref="F19:F20"/>
    <mergeCell ref="G19:G20"/>
    <mergeCell ref="H19:H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GENNAIO 2015</vt:lpstr>
      <vt:lpstr>FEBBRAIO 2015</vt:lpstr>
      <vt:lpstr>MARZO 2015</vt:lpstr>
      <vt:lpstr>APRILE 2015</vt:lpstr>
      <vt:lpstr>MAGGIO 2015</vt:lpstr>
      <vt:lpstr>GIUGNO 2015</vt:lpstr>
      <vt:lpstr>LUGLIO 2015</vt:lpstr>
      <vt:lpstr>AGOSTO 2015</vt:lpstr>
      <vt:lpstr>SETTEMBRE 2015</vt:lpstr>
      <vt:lpstr>OTTOBRE 2015</vt:lpstr>
      <vt:lpstr>NOVEMBRE 2015</vt:lpstr>
      <vt:lpstr>DICEMBRE 2015</vt:lpstr>
      <vt:lpstr>RIEPILOGO 2015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cp:lastPrinted>2016-01-26T09:01:43Z</cp:lastPrinted>
  <dcterms:created xsi:type="dcterms:W3CDTF">2011-05-04T11:28:41Z</dcterms:created>
  <dcterms:modified xsi:type="dcterms:W3CDTF">2016-01-26T09:14:31Z</dcterms:modified>
</cp:coreProperties>
</file>