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HEDA A AUT CONC" sheetId="1" r:id="rId1"/>
    <sheet name="SCHEDA B SCELTA CONTRAENTE" sheetId="2" r:id="rId2"/>
    <sheet name="SCHEDA C CONTRIBUTI" sheetId="3" r:id="rId3"/>
    <sheet name="SCHEDA D PERSONALE" sheetId="4" r:id="rId4"/>
    <sheet name="SCHEDA E ULTERIORI AREE DI RISC" sheetId="5" r:id="rId5"/>
    <sheet name="Vuote" sheetId="6" r:id="rId6"/>
  </sheets>
  <definedNames>
    <definedName name="_xlnm.Print_Area" localSheetId="0">'SCHEDA A AUT CONC'!$A$1:$K$37</definedName>
    <definedName name="_xlnm.Print_Area" localSheetId="1">'SCHEDA B SCELTA CONTRAENTE'!$A$1:$K$13</definedName>
    <definedName name="_xlnm.Print_Area" localSheetId="2">'SCHEDA C CONTRIBUTI'!$A$1:$K$29</definedName>
    <definedName name="_xlnm.Print_Area" localSheetId="3">'SCHEDA D PERSONALE'!$A$1:$K$11</definedName>
    <definedName name="_xlnm.Print_Area" localSheetId="4">'SCHEDA E ULTERIORI AREE DI RISC'!$A$1:$K$19</definedName>
    <definedName name="Excel_BuiltIn_Print_Area_1_1">'SCHEDA A AUT CONC'!$A$1:$K$33</definedName>
    <definedName name="Excel_BuiltIn_Print_Area_5">'SCHEDA E ULTERIORI AREE DI RISC'!$A$1:$K$13</definedName>
    <definedName name="_xlnm.Print_Titles" localSheetId="0">'SCHEDA A AUT CONC'!$1:$2</definedName>
    <definedName name="_xlnm.Print_Titles" localSheetId="1">'SCHEDA B SCELTA CONTRAENTE'!$1:$2</definedName>
    <definedName name="_xlnm.Print_Titles" localSheetId="2">'SCHEDA C CONTRIBUTI'!$1:$2</definedName>
    <definedName name="_xlnm.Print_Titles" localSheetId="3">'SCHEDA D PERSONALE'!$1:$2</definedName>
    <definedName name="_xlnm.Print_Titles" localSheetId="4">'SCHEDA E ULTERIORI AREE DI RISC'!$1:$2</definedName>
    <definedName name="_xlnm.Print_Titles" localSheetId="5">'Vuote'!$1:$2</definedName>
  </definedNames>
  <calcPr fullCalcOnLoad="1"/>
</workbook>
</file>

<file path=xl/sharedStrings.xml><?xml version="1.0" encoding="utf-8"?>
<sst xmlns="http://schemas.openxmlformats.org/spreadsheetml/2006/main" count="2005" uniqueCount="220">
  <si>
    <t>STRUTTURA
RESPONSABILE
(Settore)</t>
  </si>
  <si>
    <t>N.</t>
  </si>
  <si>
    <t>PROCESSO</t>
  </si>
  <si>
    <t>ESEMPLIFICAZIONE
RISCHIO</t>
  </si>
  <si>
    <t>PROBABILITA’
 ACCADIMENTO</t>
  </si>
  <si>
    <t>IMPATTO</t>
  </si>
  <si>
    <t>LIVELLO
 DI RISCHIO</t>
  </si>
  <si>
    <t>PONDERAZIONE RISCHIO</t>
  </si>
  <si>
    <t>MISURE PREVENTIVE 
ESISTENTI</t>
  </si>
  <si>
    <t>MISURE PREVENTIVE 
DA INTRODURRE</t>
  </si>
  <si>
    <t>RESPONSABILE
DELLE MISURE</t>
  </si>
  <si>
    <t>Concessione utilizzo sale comunali</t>
  </si>
  <si>
    <t>indebita concessione spazi; calcolo oneri inferiore al dovuto  al fine di favorire il soggetto richiedente</t>
  </si>
  <si>
    <t>accertamento di compatibilità paesaggistica</t>
  </si>
  <si>
    <t xml:space="preserve">riconoscimento di compatibilità paesaggistica dell'abuso in violazione della normativa di settore; </t>
  </si>
  <si>
    <t>Autorizzazione all’esecuzione di scavi su suolo pubblico per la realizzazione delle reti tecnologiche</t>
  </si>
  <si>
    <t>rilascio autorizzazione in violazione della normativa di settore</t>
  </si>
  <si>
    <t>Autorizzazione attività rumorose in deroga</t>
  </si>
  <si>
    <t xml:space="preserve">indebito rilascio autorizzazione </t>
  </si>
  <si>
    <t xml:space="preserve">Autorizzazioni paesaggistiche </t>
  </si>
  <si>
    <t>rilascio autorizzazione in violazione  della normativa  di settore</t>
  </si>
  <si>
    <t>rilascio concessione in violazione 
della normativa di settore</t>
  </si>
  <si>
    <t>rilascio autorizzazione in violazione
 della normativa  di settore</t>
  </si>
  <si>
    <t>Autorizzazione x accessi carrai</t>
  </si>
  <si>
    <t>certificato di agibilità</t>
  </si>
  <si>
    <t>rilascio certificato in violazione
 della normativa  di settore</t>
  </si>
  <si>
    <t>Comunicazione Preventiva Inizio Attività</t>
  </si>
  <si>
    <t>omesso controllo requisiti</t>
  </si>
  <si>
    <t xml:space="preserve">DIA </t>
  </si>
  <si>
    <t>Interventi di ristrutturazione edilizia in assenza di permesso di costruire o in totale difformità (art. 33, commi 1° e 2°, DPR 380/01)</t>
  </si>
  <si>
    <t>adozione provvedimento finale in violazione  della normativa di settore</t>
  </si>
  <si>
    <t>Interventi eseguiti in assenza di permesso di costruire, in totale difformità o con variazioni essenziali (art.31, commi 3°,4°, 5°, DPR 380/01)</t>
  </si>
  <si>
    <t>Interventi eseguiti in assenza o in difformità dalla DIA e accertamento di conformità (art.37, comma 1°, DPR 380/01)</t>
  </si>
  <si>
    <t>Interventi eseguiti in base a permesso annullato (art.38, DPR 380/01)</t>
  </si>
  <si>
    <t>Interventi eseguiti in parziale difformità dal permesso di costruire (art.34, commi 1° e 2°, DPR 380/01)</t>
  </si>
  <si>
    <t>Lottizzazione abusiva (art. 30, DPR 380/01)</t>
  </si>
  <si>
    <t>Ordine di remissione in pristino o di versamento di  indennità pecuniaria (art.167, D.Lgs.42/2004)</t>
  </si>
  <si>
    <t>Parere preventivo</t>
  </si>
  <si>
    <t>illegittimo rilascio di parere
 preventivo in contrasto con normativa urbanistico-edilizia</t>
  </si>
  <si>
    <t xml:space="preserve">Permesso di costruire </t>
  </si>
  <si>
    <t>rilascio permesso di costruire in violazione  della normativa  di settore</t>
  </si>
  <si>
    <t>Procedimento sanzionatorio ai sensi dell'art.27, comma 2°, 2° periodo, DPR 380/01</t>
  </si>
  <si>
    <t>Sanzioni amministrative per opere abusive su terreni di proprietà dello Stato e di Enti pubblici (art.95, L.R. 61/85)</t>
  </si>
  <si>
    <t xml:space="preserve">SCIA </t>
  </si>
  <si>
    <t>Concessione aree/spazi per eventi culturali</t>
  </si>
  <si>
    <t>Concessione delle aree per le stazioni radio base telefonia mobile</t>
  </si>
  <si>
    <t>indebita concessione spazi</t>
  </si>
  <si>
    <t>rilascio concessione in violazione
 della  normativa  di settore</t>
  </si>
  <si>
    <t>Concessione occupazione temporanea (meno di 24 ore consecutive) spazi ed aree pubbliche per partiti politici, sindacati, movimenti religiosi</t>
  </si>
  <si>
    <t>indebita concessione spazi al fine di favorire un soggetto rispetto ad un altro</t>
  </si>
  <si>
    <t xml:space="preserve">Concessione occupazione temporanea spazi ed aree pubbliche ad associazioni </t>
  </si>
  <si>
    <t>indebita concessione spazi/sedi</t>
  </si>
  <si>
    <t>Concessione occupazione temporanea
(fino a 30 gg.) spazi ed aree pubbliche per cantieri</t>
  </si>
  <si>
    <t>Concessione spazi ad Associazioni</t>
  </si>
  <si>
    <t>Concessione temporanea spazi ed aree pubbliche ad associazioni sportive con tavolini e gazebo</t>
  </si>
  <si>
    <t xml:space="preserve">Concessione temporanea spazi ed aree pubbliche per manifestazioni sportive </t>
  </si>
  <si>
    <t>indebita concessione spazi a 
soggetti non aventi titolo</t>
  </si>
  <si>
    <t>Concessioneutilizzo impianti sprtivi e palestre</t>
  </si>
  <si>
    <t>MANIFESTAZIONI - Richiesta patrocinio comunale</t>
  </si>
  <si>
    <t>SVINCOLO POLIZZE AUTORIZZATIVE</t>
  </si>
  <si>
    <t>AUTORIZZAZIONE ALLO SCARICO FOGNATURA NERA NON IN CONDOTTA PUBBLICA</t>
  </si>
  <si>
    <t>AUTORIZZAZIONE ABBATTIMENTO ALBERI</t>
  </si>
  <si>
    <t>Procedure negoziate per affidamento lavori</t>
  </si>
  <si>
    <t>acquisizione di beni e servizi in 
economia, procedure negoziate senza pubblicazione del bando, adesioni convenzioni CONSIP</t>
  </si>
  <si>
    <t>espletamento di gare di appalto</t>
  </si>
  <si>
    <t xml:space="preserve">procedura ristretta semplificata </t>
  </si>
  <si>
    <t xml:space="preserve">utilizzo distorto dell'elenco delle imprese da invitare; violazione delle norme in materia di gare pubbliche; accordi collusivi tra imprese partecipanti ad una gara volti a manipolarne gli esiti  utilizzando il meccanismo del subappalto per distribuire i vantaggi dell'accordo a tutti i partecipanti; definizione di requisiti di accesso alla gara  ad hoc al fine di favorire un determinato concorrente; abuso del provvedimento di revoca della lettera di invito per non aggiudicare  una gara dall'esito non atteso o per concedere un indenizzo all'aggiudicatario; mancato controllo requisiti;  </t>
  </si>
  <si>
    <t>tessere trasporto agevolato</t>
  </si>
  <si>
    <t xml:space="preserve"> indebito riconoscimento dell'agevolazione</t>
  </si>
  <si>
    <t>assegnazione alloggi erp</t>
  </si>
  <si>
    <t>indebito  riconoscimento requisiti  per inserimento e/o alterazione posizionamento nelle liste d'attesa</t>
  </si>
  <si>
    <t>assegnazione alloggi parcheggio</t>
  </si>
  <si>
    <t>decadenza da assegnazione alloggio erp</t>
  </si>
  <si>
    <t>mancata adozione  ordinanza in violazione della normativa di settore</t>
  </si>
  <si>
    <t>mobilità in erp</t>
  </si>
  <si>
    <t>indebito riconoscimento titoli</t>
  </si>
  <si>
    <t>ospitalità temp. In alloggi erp</t>
  </si>
  <si>
    <t>ripartizione fondo sociale ad aventi diritto</t>
  </si>
  <si>
    <t xml:space="preserve"> indebito riconoscimento del contributo</t>
  </si>
  <si>
    <t>contributi ad attività associazioni o realizzazione iniziative</t>
  </si>
  <si>
    <t>ammissione al servizio di asilo nido</t>
  </si>
  <si>
    <t>indebito riconoscimento requisiti per inserimento nella graduatoria/erogazione contributo</t>
  </si>
  <si>
    <t>assistenza domiciliare educativa</t>
  </si>
  <si>
    <t>riconoscimento indebito del servizio</t>
  </si>
  <si>
    <t>contributi a minori riconosciuti da sola madre/ contributi eccezionali</t>
  </si>
  <si>
    <t>riconoscimento indebito del contributo</t>
  </si>
  <si>
    <t>contributi a non autosufficienti / assegni di cura</t>
  </si>
  <si>
    <t>contributi affitti onerosi</t>
  </si>
  <si>
    <t>contributi economici assistenziali continuativi/straordinari</t>
  </si>
  <si>
    <t>contributi eliminazione barriere arch.</t>
  </si>
  <si>
    <t>contributo nuclei numerosi o nuovi nati</t>
  </si>
  <si>
    <t>erogazione contributi a enti e associazioni  non a scopo di lucro per iniziative a carattere culturale</t>
  </si>
  <si>
    <t>erogazione contributi a enti e associazioni  non a scopo di lucro per iniziative a carattere sportivo</t>
  </si>
  <si>
    <t>rimborso ticket sanitari</t>
  </si>
  <si>
    <t>riconoscimento indebito dell'esenzione</t>
  </si>
  <si>
    <t>servizi accoglienza persone in difficoltà</t>
  </si>
  <si>
    <t>servizi domiciliari</t>
  </si>
  <si>
    <t>riduzioni tariffarie servizi scolastici</t>
  </si>
  <si>
    <t>riconoscimento indebito dei servizi/provvidenze</t>
  </si>
  <si>
    <t>compartecipazione rette scuole infanzia/nidi integrati</t>
  </si>
  <si>
    <t>soggiorni climatici terza età</t>
  </si>
  <si>
    <t xml:space="preserve"> indebito riconoscimento del contributo </t>
  </si>
  <si>
    <t>telesoccorso e telecontrollo</t>
  </si>
  <si>
    <t>MISURE PREVENTIVE
ESISTENTI</t>
  </si>
  <si>
    <t>Accertamenti ICI/IMU, COSAP, ICP</t>
  </si>
  <si>
    <t>Mancato controllo e verifica delle  dichiarazioni e versamenti</t>
  </si>
  <si>
    <t>Autorizzazioni per incarichi extraistituzionali ai propri dipendenti</t>
  </si>
  <si>
    <t>autorizzazione allo svolgimento in violazione dei vincoli previsti dalla normativa di settore</t>
  </si>
  <si>
    <t>procedimento idoneità alloggiativa</t>
  </si>
  <si>
    <t xml:space="preserve">indebito riconoscimento di requisiti finalizzati  al rilascio dell'idoneità alloggiativa </t>
  </si>
  <si>
    <t>Alienazione e acquisto quote di società ed enti</t>
  </si>
  <si>
    <t xml:space="preserve">violazione normativa di settore </t>
  </si>
  <si>
    <t>Svincoli limiti PEEP</t>
  </si>
  <si>
    <t>indebito riconoscimento dei requisiti finalizzati  ad ottenere lo svincolo / quantificazione del prezzo inferiore al dovuto</t>
  </si>
  <si>
    <t>Trasformazione Diritto di superficie</t>
  </si>
  <si>
    <t>indebito riconoscimento dei requisiti finalizzati ad ottenere lo svincolo / quantificazione del prezzo inferiore al dovuto</t>
  </si>
  <si>
    <t>registrazioni e rilascio certificazioni</t>
  </si>
  <si>
    <t xml:space="preserve"> indebita trattenuta diritti segreteria/ corrispettivi valori bollati;                           </t>
  </si>
  <si>
    <t>incarichi esterni ex D.Lgs. 163/2006  (servizi di architettura ed ingegneria)</t>
  </si>
  <si>
    <t>violazione normativa di settore al fine di favorire soggetti compiacenti</t>
  </si>
  <si>
    <t>affidamento incarichi esterni ex D.Lgs. 165/2001</t>
  </si>
  <si>
    <t>incarichi legali</t>
  </si>
  <si>
    <t>accordi collusivi con liberi professionisti per conferimento incarichi</t>
  </si>
  <si>
    <t>note per liquidazione spese</t>
  </si>
  <si>
    <t>omesso controllo / falsa attestazione conformità quali/quantitativa della nota spese rispetto al bene/servizio fornito</t>
  </si>
  <si>
    <t>richieste, segnalazioni, esposti dei cittadini</t>
  </si>
  <si>
    <t>mancato accertamento  delle fattispecie segnalate al fine di favorire un soggetto</t>
  </si>
  <si>
    <t>accertamenti anagrafici</t>
  </si>
  <si>
    <t>mancato accertamento x favorire un soggetto</t>
  </si>
  <si>
    <t>concessioni cimiteriali</t>
  </si>
  <si>
    <t>assegnazioni non previste e/o mancato riscossione tariffa dovuto</t>
  </si>
  <si>
    <t>GESTIONE DEL RISCHIO -  “AREE ULTERIORI”
TABELLA E - AMBITI DIVERSI E SPECIFICI</t>
  </si>
  <si>
    <t>STRUTTURA
RESPONSABILE</t>
  </si>
  <si>
    <t>Probabilità</t>
  </si>
  <si>
    <t>Impatto</t>
  </si>
  <si>
    <t>Livello di rischio</t>
  </si>
  <si>
    <t>Discrezionalità</t>
  </si>
  <si>
    <t>Rilevanza esterna</t>
  </si>
  <si>
    <t>Complessità del processo</t>
  </si>
  <si>
    <t>Valore economico</t>
  </si>
  <si>
    <t>Frazionabilità del processo</t>
  </si>
  <si>
    <t>Controlli</t>
  </si>
  <si>
    <t>Media</t>
  </si>
  <si>
    <t>Impatto organizzativo</t>
  </si>
  <si>
    <t>Impatto economico</t>
  </si>
  <si>
    <t>Impatto reputazionale</t>
  </si>
  <si>
    <t>Impatto organizzativo, economico e sull'immagine</t>
  </si>
  <si>
    <t>Procedimento sanzionatorio ai sensi dell'art.27, comma 2°, 1° periodo, DPR 380/01</t>
  </si>
  <si>
    <t xml:space="preserve">Concessione occupazione permanente (uguale o superione  anni 1 ) spazi ed aree pubbliche </t>
  </si>
  <si>
    <t>Autorizzazioni per le occupazioni di suolo pubblico per l'installazione dei cantieri (sup. 30 gg)</t>
  </si>
  <si>
    <t>Definizione dell'oggetto dell'affidamento</t>
  </si>
  <si>
    <t>Definizione delle specifiche tecniche in modo tale da determinare una restrizione del mercato, attraverso l'indicazione nel disciplinare di prodotti / servizi con caratteristiche tali da favorire una determinata impresa</t>
  </si>
  <si>
    <t>Individuazione dello strumento / istituto per l'affidamento</t>
  </si>
  <si>
    <t>Elusione delle regole di affidamento degli appalti, mediante l'improprio utilizzo del modello procedurale dell'affidamento delle concessioni al fine di agevolare un particolare soggetto</t>
  </si>
  <si>
    <t>Varianti in corso d'esecuzione del contratto</t>
  </si>
  <si>
    <t>Subappalto</t>
  </si>
  <si>
    <t>Ammissione di varianti in corso d'esecuzione del contratto per consentire all'appaltatore di recuperare lo sconto effettuato in sede di gara o di conseguire extra guadagni (anche in ragione della sospensione dell'esecuzione del lavoro o del servizio durante i tempi di attesa necessari alla redazione della perizia di variante)</t>
  </si>
  <si>
    <t>Mancanza del controllo da parte della stazione appaltante nella fase di esecuzione della quota lavori che l'appaltatore dovrebbe eseguire direttamente e che invece viene frazionata e affidata attraverso contratti non qualificati come subappalto ma quali forniture - accordi collusivi tra imprese partecipanti a uan gara volti a manipolarne gli esiti, utilizzando il meccanismo del subappalto come modalità per distribuire i vantaggi dell'accordo a tutti i partecipanti allo stesso</t>
  </si>
  <si>
    <t>Assunzioni a tempo determinato mediante liste di collocamento</t>
  </si>
  <si>
    <t xml:space="preserve"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</t>
  </si>
  <si>
    <t>Assunzioni a tempo determinato mediante selezione pubblica o utilizzo di graduatorie formate presso altri Enti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</si>
  <si>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selezione, quali la predeterminazione dei criteri di valutazione delle prove allo scopo di reclutare candidati particolari - utilizzo della graduatoria  di altro Ente per favorire andidati particolari</t>
  </si>
  <si>
    <t xml:space="preserve">Assunzioni a tempo indeterminato mediante collocamento 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</si>
  <si>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 selezione, quali la predeterminazione dei criteri di valutazione delle prove allo scopo di reclutare candidati particolari -</t>
  </si>
  <si>
    <t>Assunzioni a tempo indeterminato mediante concorso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</si>
  <si>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selezione, quali la predeterminazione dei criteri di valutazione delle prove allo scopo di reclutare candidati particolari - abuso nei processi di stabilizzazione finalizzato al reclutamento di candidati particolari</t>
  </si>
  <si>
    <t>Assunzioni a tempo indeterminato mediante mobilità esterna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</si>
  <si>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 - irregolare composizione della commissione di concorso finalizzata al reclutamento di candidati particolari - inosservanza delle regole procedurali a garanzia della trasparenza e dell’imparzialità della selezione, quali la predeterminazione dei criteri di valutazione delle prove allo scopo di reclutare candidati particolari -</t>
  </si>
  <si>
    <t>Conferimento mansioni superiori</t>
  </si>
  <si>
    <t>Conferimento accordato illegittimamente allo scopo di agevolare dipendenti/candidati particolari</t>
  </si>
  <si>
    <t>Attribuzione indennità di posizione o incarichi di posizione organizzativa</t>
  </si>
  <si>
    <t>Attribuzioni di indennità o posizioni accordate illegittimamente allo scopo di agevolare dipendenti/candidati particolari</t>
  </si>
  <si>
    <t>Conferimento di incarichi esterni</t>
  </si>
  <si>
    <t>Motivazione generica e tautologica circa la sussistenza dei presupposti di legge per il conferimento di incarichi professionali allo scopo di agevolare soggetti particolari - violazione dei presupposti normativi</t>
  </si>
  <si>
    <t xml:space="preserve">utilizzo della procedura al di fuori dei casi previsti dalla normativa di settore; utilizzo distorto dell'elenco delle imprese da invitare - mancata verifica dei requisiti dichiarati;  frazionamento artificioso del contratto; </t>
  </si>
  <si>
    <t>frazionamento artificioso dei contratti di acquisto per avvalersi delle acquisizioni in economia; omesso ricorso a MEPA / convenzioni CONSIP; abuso dell'affidamento diretto per favorire determinate imprese fornitrici – mancata verifica dei requisiti;</t>
  </si>
  <si>
    <t>violazione delle norme in materia di gare pubbliche; accordi collusivi tra imprese partecipanti ad una gara volti a manipolarne gli esiti  utilizzando il meccanismo del subappalto, mancato rispetto del principio di rotazione  per distribuire i vantaggi dell'accordo a tutti i partecipanti; definizione di requisiti di accesso alla gara  ad hoc al fine di favorire un determinato concorrente; uso distorto del criterio dell'offerta economicamente più vantaggiosa per favorire un'impresa; abuso del provvedimento di revoca del bando per non aggiudicare  una gara dall'esito non atteso o per concedere un indenizzo all'aggiudicatario; mancato controllo requisiti;</t>
  </si>
  <si>
    <t>avviso dell’affidamento diretto al di fuori dei lavori previsti dalla legge al fine di favorire un’impresa, mancato rispetto del principio di rotazione, mancata verifica dei requisiti dichiarati</t>
  </si>
  <si>
    <t>affidamento diretto in economia importo &lt; 40.000 €uro</t>
  </si>
  <si>
    <t>MISURE PREVENTIVE 
DA INTRODURRE O CONFERMARE</t>
  </si>
  <si>
    <t>D01 - D02 - D03 - D04 - D05 - D06 - D07</t>
  </si>
  <si>
    <t>ricoveri/inserimenti in strutture</t>
  </si>
  <si>
    <t>Misure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</si>
  <si>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</si>
  <si>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</si>
  <si>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</si>
  <si>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</si>
  <si>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</si>
  <si>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</si>
  <si>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</si>
  <si>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</si>
  <si>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</si>
  <si>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</si>
  <si>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</si>
  <si>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</si>
  <si>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</si>
  <si>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</si>
  <si>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</si>
  <si>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</si>
  <si>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</si>
  <si>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</si>
  <si>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</si>
  <si>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</si>
  <si>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x</t>
  </si>
  <si>
    <t>Calcoli</t>
  </si>
  <si>
    <t>M10a</t>
  </si>
  <si>
    <t>M10b</t>
  </si>
  <si>
    <t>M10c</t>
  </si>
  <si>
    <t>RESPONSABILE
DELLE MISURE (Settore)</t>
  </si>
  <si>
    <t>1 + 3</t>
  </si>
  <si>
    <t>Tutti</t>
  </si>
  <si>
    <t>COMUNE DI VO'
GESTIONE DEL RISCHIO - AREE “COMUNI E OBBLIGATORIE”
TABELLA B – AMBITO: “AREA SCELTA DEL CONTRAENTE PER L'AFFIDAMENTO DI LAVORI, FORNITURE E SERVIZI”</t>
  </si>
  <si>
    <t>COMUNE DI VO'
GESTIONE DEL RISCHIO - AREE “COMUNI E OBBLIGATORIE”
TABELLA C – AMBITO: “AREA EROGAZIONE CONTRIBUTI - VANTAGGI ECONOMICI”</t>
  </si>
  <si>
    <t>COMUNE DI VO'
GESTIONE DEL RISCHIO - AREE “COMUNI E OBBLIGATORIE”
TABELLA D – AMBITO: ACQUISIZIONE E PROGRESSIONE DEL PERSONALE</t>
  </si>
  <si>
    <t>COMUNE DI VO'
GESTIONE DEL RISCHIO -  “AREE ULTERIORI”
TABELLA E - AMBITI DIVERSI E SPECIFICI</t>
  </si>
  <si>
    <t>Settore 1: Area Amministrativa - Settore 2: Area Finanziaria - Settore 3: Area Tecnica</t>
  </si>
  <si>
    <t>1+2</t>
  </si>
  <si>
    <t>Settore 1: Area Amministrativa - Contabile - Settore 2: Area Tecnica</t>
  </si>
  <si>
    <t>Settore 1: Area Amministrativa - Contabile - Settore 3: Area Tecnica</t>
  </si>
  <si>
    <t>COMUNE DI VO' - all. 5
GESTIONE DEL RISCHIO - AREE "COMUNI E OBBLIGATORIE"
TABELLA A - AMBITO: "AREA AUTORIZZAZIONI E CONCESSIONI"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</si>
</sst>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5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0" fontId="2" fillId="0" borderId="0" xfId="0" applyFont="1" applyFill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"/>
  <sheetViews>
    <sheetView tabSelected="1" view="pageBreakPreview" zoomScale="80" zoomScaleSheetLayoutView="80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O9" sqref="BO9"/>
    </sheetView>
  </sheetViews>
  <sheetFormatPr defaultColWidth="9.140625" defaultRowHeight="12.75"/>
  <cols>
    <col min="1" max="1" width="11.57421875" style="1" customWidth="1"/>
    <col min="2" max="2" width="3.140625" style="2" customWidth="1"/>
    <col min="3" max="3" width="28.57421875" style="3" customWidth="1"/>
    <col min="4" max="4" width="20.7109375" style="3" customWidth="1"/>
    <col min="5" max="7" width="6.00390625" style="3" customWidth="1"/>
    <col min="8" max="8" width="11.7109375" style="1" customWidth="1"/>
    <col min="9" max="10" width="21.7109375" style="1" customWidth="1"/>
    <col min="11" max="11" width="11.421875" style="3" customWidth="1"/>
    <col min="12" max="24" width="9.140625" style="4" customWidth="1"/>
    <col min="25" max="46" width="9.140625" style="2" customWidth="1"/>
    <col min="47" max="68" width="9.140625" style="4" customWidth="1"/>
    <col min="69" max="70" width="52.421875" style="4" customWidth="1"/>
    <col min="71" max="16384" width="9.140625" style="4" customWidth="1"/>
  </cols>
  <sheetData>
    <row r="1" spans="1:70" ht="49.5" customHeight="1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 t="s">
        <v>133</v>
      </c>
      <c r="M1" s="82"/>
      <c r="N1" s="82"/>
      <c r="O1" s="82"/>
      <c r="P1" s="82"/>
      <c r="Q1" s="82"/>
      <c r="R1" s="82"/>
      <c r="S1" s="82" t="s">
        <v>134</v>
      </c>
      <c r="T1" s="82"/>
      <c r="U1" s="82"/>
      <c r="V1" s="82"/>
      <c r="W1" s="82"/>
      <c r="X1" s="82" t="s">
        <v>135</v>
      </c>
      <c r="Y1" s="76" t="s">
        <v>182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8" t="s">
        <v>204</v>
      </c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80"/>
    </row>
    <row r="2" spans="1:68" s="6" customFormat="1" ht="78.75">
      <c r="A2" s="26" t="s">
        <v>0</v>
      </c>
      <c r="B2" s="33" t="s">
        <v>1</v>
      </c>
      <c r="C2" s="26" t="s">
        <v>2</v>
      </c>
      <c r="D2" s="26" t="s">
        <v>3</v>
      </c>
      <c r="E2" s="24" t="s">
        <v>4</v>
      </c>
      <c r="F2" s="24" t="s">
        <v>5</v>
      </c>
      <c r="G2" s="24" t="s">
        <v>6</v>
      </c>
      <c r="H2" s="26" t="s">
        <v>7</v>
      </c>
      <c r="I2" s="26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2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183</v>
      </c>
      <c r="AV2" s="6" t="s">
        <v>184</v>
      </c>
      <c r="AW2" s="6" t="s">
        <v>185</v>
      </c>
      <c r="AX2" s="6" t="s">
        <v>186</v>
      </c>
      <c r="AY2" s="6" t="s">
        <v>187</v>
      </c>
      <c r="AZ2" s="6" t="s">
        <v>188</v>
      </c>
      <c r="BA2" s="6" t="s">
        <v>189</v>
      </c>
      <c r="BB2" s="6" t="s">
        <v>190</v>
      </c>
      <c r="BC2" s="6" t="s">
        <v>191</v>
      </c>
      <c r="BD2" s="6" t="s">
        <v>205</v>
      </c>
      <c r="BE2" s="6" t="s">
        <v>206</v>
      </c>
      <c r="BF2" s="6" t="s">
        <v>207</v>
      </c>
      <c r="BG2" s="6" t="s">
        <v>192</v>
      </c>
      <c r="BH2" s="6" t="s">
        <v>193</v>
      </c>
      <c r="BI2" s="6" t="s">
        <v>194</v>
      </c>
      <c r="BJ2" s="6" t="s">
        <v>195</v>
      </c>
      <c r="BK2" s="6" t="s">
        <v>196</v>
      </c>
      <c r="BL2" s="6" t="s">
        <v>197</v>
      </c>
      <c r="BM2" s="6" t="s">
        <v>198</v>
      </c>
      <c r="BN2" s="6" t="s">
        <v>199</v>
      </c>
      <c r="BO2" s="6" t="s">
        <v>200</v>
      </c>
      <c r="BP2" s="6" t="s">
        <v>201</v>
      </c>
    </row>
    <row r="3" spans="1:70" ht="54">
      <c r="A3" s="43">
        <v>3</v>
      </c>
      <c r="B3" s="45">
        <v>1</v>
      </c>
      <c r="C3" s="46" t="s">
        <v>11</v>
      </c>
      <c r="D3" s="46" t="s">
        <v>12</v>
      </c>
      <c r="E3" s="47">
        <f aca="true" t="shared" si="0" ref="E3:E36">R3</f>
        <v>2.17</v>
      </c>
      <c r="F3" s="43">
        <f aca="true" t="shared" si="1" ref="F3:F36">W3</f>
        <v>1.75</v>
      </c>
      <c r="G3" s="48">
        <f aca="true" t="shared" si="2" ref="G3:G36">ROUND(X3,0)</f>
        <v>4</v>
      </c>
      <c r="H3" s="44" t="str">
        <f aca="true" t="shared" si="3" ref="H3:H36">IF(G3&lt;1,"Nullo",IF(G3&lt;=3,"Basso",IF(G3&lt;=6,"Medio",IF(G3&lt;=15,"Alto","Molto alto"))))</f>
        <v>Medio</v>
      </c>
      <c r="I3" s="49" t="s">
        <v>180</v>
      </c>
      <c r="J3" s="49" t="e">
        <f aca="true" t="shared" si="4" ref="J3:J36">BR3</f>
        <v>#REF!</v>
      </c>
      <c r="K3" s="49">
        <v>2</v>
      </c>
      <c r="L3" s="19">
        <v>2</v>
      </c>
      <c r="M3" s="19">
        <v>5</v>
      </c>
      <c r="N3" s="19">
        <v>1</v>
      </c>
      <c r="O3" s="19">
        <v>3</v>
      </c>
      <c r="P3" s="19">
        <v>1</v>
      </c>
      <c r="Q3" s="19">
        <v>1</v>
      </c>
      <c r="R3" s="21">
        <f aca="true" t="shared" si="5" ref="R3:R35">ROUND(AVERAGE(L3:Q3),2)</f>
        <v>2.17</v>
      </c>
      <c r="S3" s="19">
        <v>5</v>
      </c>
      <c r="T3" s="19">
        <v>1</v>
      </c>
      <c r="U3" s="19">
        <v>0</v>
      </c>
      <c r="V3" s="19">
        <v>1</v>
      </c>
      <c r="W3" s="20">
        <f aca="true" t="shared" si="6" ref="W3:W35">ROUND(AVERAGE(S3:V3),2)</f>
        <v>1.75</v>
      </c>
      <c r="X3" s="20">
        <f aca="true" t="shared" si="7" ref="X3:X35">R3*W3</f>
        <v>3.7975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F3" s="2">
        <f aca="true" t="shared" si="8" ref="AF3:AF36">IF(G3&gt;=7,"x","")</f>
      </c>
      <c r="AG3" s="2" t="s">
        <v>203</v>
      </c>
      <c r="AH3" s="2" t="s">
        <v>203</v>
      </c>
      <c r="AI3" s="2" t="str">
        <f>IF(G3&gt;=4,IF(G3&lt;=25,"x",""),"")</f>
        <v>x</v>
      </c>
      <c r="AJ3" s="2">
        <f>IF(G3&gt;=7,IF(G3&lt;=25,"x",""),"")</f>
      </c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R3" s="2" t="s">
        <v>203</v>
      </c>
      <c r="AU3" s="4" t="str">
        <f aca="true" t="shared" si="9" ref="AU3:BF3">IF(Y3="x",CONCATENATE(Y$2," - "),"")</f>
        <v>M01 - </v>
      </c>
      <c r="AV3" s="4" t="str">
        <f t="shared" si="9"/>
        <v>M02 - </v>
      </c>
      <c r="AW3" s="4" t="str">
        <f t="shared" si="9"/>
        <v>M03 - </v>
      </c>
      <c r="AX3" s="4" t="str">
        <f t="shared" si="9"/>
        <v>M04 - </v>
      </c>
      <c r="AY3" s="4" t="str">
        <f t="shared" si="9"/>
        <v>M05 - </v>
      </c>
      <c r="AZ3" s="4" t="str">
        <f t="shared" si="9"/>
        <v>M06 - </v>
      </c>
      <c r="BA3" s="4">
        <f t="shared" si="9"/>
      </c>
      <c r="BB3" s="4">
        <f t="shared" si="9"/>
      </c>
      <c r="BC3" s="4" t="str">
        <f t="shared" si="9"/>
        <v>M09 - </v>
      </c>
      <c r="BD3" s="4" t="str">
        <f t="shared" si="9"/>
        <v>M10a - </v>
      </c>
      <c r="BE3" s="4" t="str">
        <f t="shared" si="9"/>
        <v>M10b - </v>
      </c>
      <c r="BF3" s="4">
        <f t="shared" si="9"/>
      </c>
      <c r="BG3" s="4">
        <f aca="true" t="shared" si="10" ref="BG3:BP3">IF(AK3="x",CONCATENATE(AK$2," - "),"")</f>
      </c>
      <c r="BH3" s="4" t="str">
        <f t="shared" si="10"/>
        <v>M12 - </v>
      </c>
      <c r="BI3" s="4" t="str">
        <f t="shared" si="10"/>
        <v>M13 - </v>
      </c>
      <c r="BJ3" s="4" t="str">
        <f t="shared" si="10"/>
        <v>M14 - </v>
      </c>
      <c r="BK3" s="4" t="str">
        <f t="shared" si="10"/>
        <v>M15 - </v>
      </c>
      <c r="BL3" s="4" t="str">
        <f t="shared" si="10"/>
        <v>M16 - </v>
      </c>
      <c r="BM3" s="4">
        <f t="shared" si="10"/>
      </c>
      <c r="BN3" s="4" t="str">
        <f t="shared" si="10"/>
        <v>M18 - </v>
      </c>
      <c r="BO3" s="4">
        <f t="shared" si="10"/>
      </c>
      <c r="BP3" s="4">
        <f t="shared" si="10"/>
      </c>
      <c r="BQ3" s="4" t="e">
        <f>CONCATENATE(AU3,AV3,AW3,AX3,AY3,AZ3,BA3,BB3,BC3,BD3,BE3,BF3,BG3,BH3,BI3,BJ3,BK3,BL3,BM3,BN3,BO3,BP3,#REF!)</f>
        <v>#REF!</v>
      </c>
      <c r="BR3" s="4" t="e">
        <f aca="true" t="shared" si="11" ref="BR3:BR36">LEFT(BQ3,LEN(BQ3)-2)</f>
        <v>#REF!</v>
      </c>
    </row>
    <row r="4" spans="1:70" ht="54">
      <c r="A4" s="43">
        <v>3</v>
      </c>
      <c r="B4" s="45">
        <v>2</v>
      </c>
      <c r="C4" s="46" t="s">
        <v>13</v>
      </c>
      <c r="D4" s="46" t="s">
        <v>14</v>
      </c>
      <c r="E4" s="47">
        <f t="shared" si="0"/>
        <v>2.83</v>
      </c>
      <c r="F4" s="43">
        <f t="shared" si="1"/>
        <v>2.5</v>
      </c>
      <c r="G4" s="48">
        <f t="shared" si="2"/>
        <v>7</v>
      </c>
      <c r="H4" s="44" t="str">
        <f t="shared" si="3"/>
        <v>Alto</v>
      </c>
      <c r="I4" s="49" t="s">
        <v>180</v>
      </c>
      <c r="J4" s="49" t="e">
        <f t="shared" si="4"/>
        <v>#REF!</v>
      </c>
      <c r="K4" s="49">
        <v>2</v>
      </c>
      <c r="L4" s="19">
        <v>3</v>
      </c>
      <c r="M4" s="19">
        <v>5</v>
      </c>
      <c r="N4" s="19">
        <v>1</v>
      </c>
      <c r="O4" s="19">
        <v>4</v>
      </c>
      <c r="P4" s="19">
        <v>1</v>
      </c>
      <c r="Q4" s="19">
        <v>3</v>
      </c>
      <c r="R4" s="21">
        <f t="shared" si="5"/>
        <v>2.83</v>
      </c>
      <c r="S4" s="19">
        <v>5</v>
      </c>
      <c r="T4" s="19">
        <v>1</v>
      </c>
      <c r="U4" s="19">
        <v>0</v>
      </c>
      <c r="V4" s="19">
        <v>4</v>
      </c>
      <c r="W4" s="20">
        <f t="shared" si="6"/>
        <v>2.5</v>
      </c>
      <c r="X4" s="20">
        <f t="shared" si="7"/>
        <v>7.075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F4" s="2" t="str">
        <f t="shared" si="8"/>
        <v>x</v>
      </c>
      <c r="AG4" s="2" t="s">
        <v>203</v>
      </c>
      <c r="AH4" s="2" t="s">
        <v>203</v>
      </c>
      <c r="AI4" s="2" t="str">
        <f aca="true" t="shared" si="12" ref="AI4:AI36">IF(G4&gt;=4,IF(G4&lt;=25,"x",""),"")</f>
        <v>x</v>
      </c>
      <c r="AJ4" s="2" t="str">
        <f aca="true" t="shared" si="13" ref="AJ4:AJ36">IF(G4&gt;=7,IF(G4&lt;=25,"x",""),"")</f>
        <v>x</v>
      </c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R4" s="2" t="s">
        <v>203</v>
      </c>
      <c r="AU4" s="4" t="str">
        <f aca="true" t="shared" si="14" ref="AU4:AU36">IF(Y4="x",CONCATENATE(Y$2," - "),"")</f>
        <v>M01 - </v>
      </c>
      <c r="AV4" s="4" t="str">
        <f aca="true" t="shared" si="15" ref="AV4:AV36">IF(Z4="x",CONCATENATE(Z$2," - "),"")</f>
        <v>M02 - </v>
      </c>
      <c r="AW4" s="4" t="str">
        <f aca="true" t="shared" si="16" ref="AW4:AW36">IF(AA4="x",CONCATENATE(AA$2," - "),"")</f>
        <v>M03 - </v>
      </c>
      <c r="AX4" s="4" t="str">
        <f aca="true" t="shared" si="17" ref="AX4:AX36">IF(AB4="x",CONCATENATE(AB$2," - "),"")</f>
        <v>M04 - </v>
      </c>
      <c r="AY4" s="4" t="str">
        <f aca="true" t="shared" si="18" ref="AY4:AY36">IF(AC4="x",CONCATENATE(AC$2," - "),"")</f>
        <v>M05 - </v>
      </c>
      <c r="AZ4" s="4" t="str">
        <f aca="true" t="shared" si="19" ref="AZ4:AZ36">IF(AD4="x",CONCATENATE(AD$2," - "),"")</f>
        <v>M06 - </v>
      </c>
      <c r="BA4" s="4">
        <f aca="true" t="shared" si="20" ref="BA4:BA36">IF(AE4="x",CONCATENATE(AE$2," - "),"")</f>
      </c>
      <c r="BB4" s="4" t="str">
        <f aca="true" t="shared" si="21" ref="BB4:BB36">IF(AF4="x",CONCATENATE(AF$2," - "),"")</f>
        <v>M08 - </v>
      </c>
      <c r="BC4" s="4" t="str">
        <f aca="true" t="shared" si="22" ref="BC4:BC36">IF(AG4="x",CONCATENATE(AG$2," - "),"")</f>
        <v>M09 - </v>
      </c>
      <c r="BD4" s="4" t="str">
        <f aca="true" t="shared" si="23" ref="BD4:BD36">IF(AH4="x",CONCATENATE(AH$2," - "),"")</f>
        <v>M10a - </v>
      </c>
      <c r="BE4" s="4" t="str">
        <f aca="true" t="shared" si="24" ref="BE4:BE36">IF(AI4="x",CONCATENATE(AI$2," - "),"")</f>
        <v>M10b - </v>
      </c>
      <c r="BF4" s="4" t="str">
        <f aca="true" t="shared" si="25" ref="BF4:BF36">IF(AJ4="x",CONCATENATE(AJ$2," - "),"")</f>
        <v>M10c - </v>
      </c>
      <c r="BG4" s="4">
        <f aca="true" t="shared" si="26" ref="BG4:BG36">IF(AK4="x",CONCATENATE(AK$2," - "),"")</f>
      </c>
      <c r="BH4" s="4" t="str">
        <f aca="true" t="shared" si="27" ref="BH4:BH36">IF(AL4="x",CONCATENATE(AL$2," - "),"")</f>
        <v>M12 - </v>
      </c>
      <c r="BI4" s="4" t="str">
        <f aca="true" t="shared" si="28" ref="BI4:BI36">IF(AM4="x",CONCATENATE(AM$2," - "),"")</f>
        <v>M13 - </v>
      </c>
      <c r="BJ4" s="4" t="str">
        <f aca="true" t="shared" si="29" ref="BJ4:BJ36">IF(AN4="x",CONCATENATE(AN$2," - "),"")</f>
        <v>M14 - </v>
      </c>
      <c r="BK4" s="4" t="str">
        <f aca="true" t="shared" si="30" ref="BK4:BK36">IF(AO4="x",CONCATENATE(AO$2," - "),"")</f>
        <v>M15 - </v>
      </c>
      <c r="BL4" s="4" t="str">
        <f aca="true" t="shared" si="31" ref="BL4:BL36">IF(AP4="x",CONCATENATE(AP$2," - "),"")</f>
        <v>M16 - </v>
      </c>
      <c r="BM4" s="4">
        <f aca="true" t="shared" si="32" ref="BM4:BM36">IF(AQ4="x",CONCATENATE(AQ$2," - "),"")</f>
      </c>
      <c r="BN4" s="4" t="str">
        <f aca="true" t="shared" si="33" ref="BN4:BN36">IF(AR4="x",CONCATENATE(AR$2," - "),"")</f>
        <v>M18 - </v>
      </c>
      <c r="BO4" s="4">
        <f aca="true" t="shared" si="34" ref="BO4:BO36">IF(AS4="x",CONCATENATE(AS$2," - "),"")</f>
      </c>
      <c r="BP4" s="4">
        <f aca="true" t="shared" si="35" ref="BP4:BP36">IF(AT4="x",CONCATENATE(AT$2," - "),"")</f>
      </c>
      <c r="BQ4" s="4" t="e">
        <f>CONCATENATE(AU4,AV4,AW4,AX4,AY4,AZ4,BA4,BB4,BC4,BD4,BE4,BF4,BG4,BH4,BI4,BJ4,BK4,BL4,BM4,BN4,BO4,BP4,#REF!)</f>
        <v>#REF!</v>
      </c>
      <c r="BR4" s="4" t="e">
        <f t="shared" si="11"/>
        <v>#REF!</v>
      </c>
    </row>
    <row r="5" spans="1:70" ht="40.5">
      <c r="A5" s="43">
        <v>3</v>
      </c>
      <c r="B5" s="45">
        <v>3</v>
      </c>
      <c r="C5" s="46" t="s">
        <v>15</v>
      </c>
      <c r="D5" s="46" t="s">
        <v>16</v>
      </c>
      <c r="E5" s="47">
        <f t="shared" si="0"/>
        <v>2.5</v>
      </c>
      <c r="F5" s="43">
        <f t="shared" si="1"/>
        <v>2</v>
      </c>
      <c r="G5" s="48">
        <f t="shared" si="2"/>
        <v>5</v>
      </c>
      <c r="H5" s="44" t="str">
        <f t="shared" si="3"/>
        <v>Medio</v>
      </c>
      <c r="I5" s="49" t="s">
        <v>180</v>
      </c>
      <c r="J5" s="49" t="e">
        <f t="shared" si="4"/>
        <v>#REF!</v>
      </c>
      <c r="K5" s="49">
        <v>2</v>
      </c>
      <c r="L5" s="19">
        <v>2</v>
      </c>
      <c r="M5" s="19">
        <v>5</v>
      </c>
      <c r="N5" s="19">
        <v>1</v>
      </c>
      <c r="O5" s="19">
        <v>3</v>
      </c>
      <c r="P5" s="19">
        <v>1</v>
      </c>
      <c r="Q5" s="19">
        <v>3</v>
      </c>
      <c r="R5" s="21">
        <f t="shared" si="5"/>
        <v>2.5</v>
      </c>
      <c r="S5" s="19">
        <v>5</v>
      </c>
      <c r="T5" s="19">
        <v>1</v>
      </c>
      <c r="U5" s="19">
        <v>0</v>
      </c>
      <c r="V5" s="19">
        <v>2</v>
      </c>
      <c r="W5" s="20">
        <f t="shared" si="6"/>
        <v>2</v>
      </c>
      <c r="X5" s="20">
        <f t="shared" si="7"/>
        <v>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F5" s="2">
        <f t="shared" si="8"/>
      </c>
      <c r="AG5" s="2" t="s">
        <v>203</v>
      </c>
      <c r="AH5" s="2" t="s">
        <v>203</v>
      </c>
      <c r="AI5" s="2" t="str">
        <f t="shared" si="12"/>
        <v>x</v>
      </c>
      <c r="AJ5" s="2">
        <f t="shared" si="13"/>
      </c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R5" s="2" t="s">
        <v>203</v>
      </c>
      <c r="AU5" s="4" t="str">
        <f t="shared" si="14"/>
        <v>M01 - </v>
      </c>
      <c r="AV5" s="4" t="str">
        <f t="shared" si="15"/>
        <v>M02 - </v>
      </c>
      <c r="AW5" s="4" t="str">
        <f t="shared" si="16"/>
        <v>M03 - </v>
      </c>
      <c r="AX5" s="4" t="str">
        <f t="shared" si="17"/>
        <v>M04 - </v>
      </c>
      <c r="AY5" s="4" t="str">
        <f t="shared" si="18"/>
        <v>M05 - </v>
      </c>
      <c r="AZ5" s="4" t="str">
        <f t="shared" si="19"/>
        <v>M06 - </v>
      </c>
      <c r="BA5" s="4">
        <f t="shared" si="20"/>
      </c>
      <c r="BB5" s="4">
        <f t="shared" si="21"/>
      </c>
      <c r="BC5" s="4" t="str">
        <f t="shared" si="22"/>
        <v>M09 - </v>
      </c>
      <c r="BD5" s="4" t="str">
        <f t="shared" si="23"/>
        <v>M10a - </v>
      </c>
      <c r="BE5" s="4" t="str">
        <f t="shared" si="24"/>
        <v>M10b - </v>
      </c>
      <c r="BF5" s="4">
        <f t="shared" si="25"/>
      </c>
      <c r="BG5" s="4">
        <f t="shared" si="26"/>
      </c>
      <c r="BH5" s="4" t="str">
        <f t="shared" si="27"/>
        <v>M12 - </v>
      </c>
      <c r="BI5" s="4" t="str">
        <f t="shared" si="28"/>
        <v>M13 - </v>
      </c>
      <c r="BJ5" s="4" t="str">
        <f t="shared" si="29"/>
        <v>M14 - </v>
      </c>
      <c r="BK5" s="4" t="str">
        <f t="shared" si="30"/>
        <v>M15 - </v>
      </c>
      <c r="BL5" s="4" t="str">
        <f t="shared" si="31"/>
        <v>M16 - </v>
      </c>
      <c r="BM5" s="4">
        <f t="shared" si="32"/>
      </c>
      <c r="BN5" s="4" t="str">
        <f t="shared" si="33"/>
        <v>M18 - </v>
      </c>
      <c r="BO5" s="4">
        <f t="shared" si="34"/>
      </c>
      <c r="BP5" s="4">
        <f t="shared" si="35"/>
      </c>
      <c r="BQ5" s="4" t="e">
        <f>CONCATENATE(AU5,AV5,AW5,AX5,AY5,AZ5,BA5,BB5,BC5,BD5,BE5,BF5,BG5,BH5,BI5,BJ5,BK5,BL5,BM5,BN5,BO5,BP5,#REF!)</f>
        <v>#REF!</v>
      </c>
      <c r="BR5" s="4" t="e">
        <f t="shared" si="11"/>
        <v>#REF!</v>
      </c>
    </row>
    <row r="6" spans="1:70" ht="27">
      <c r="A6" s="43">
        <v>3</v>
      </c>
      <c r="B6" s="45">
        <v>4</v>
      </c>
      <c r="C6" s="46" t="s">
        <v>17</v>
      </c>
      <c r="D6" s="46" t="s">
        <v>18</v>
      </c>
      <c r="E6" s="47">
        <f t="shared" si="0"/>
        <v>2.5</v>
      </c>
      <c r="F6" s="43">
        <f t="shared" si="1"/>
        <v>2.5</v>
      </c>
      <c r="G6" s="48">
        <f t="shared" si="2"/>
        <v>6</v>
      </c>
      <c r="H6" s="44" t="str">
        <f t="shared" si="3"/>
        <v>Medio</v>
      </c>
      <c r="I6" s="49" t="s">
        <v>180</v>
      </c>
      <c r="J6" s="49" t="e">
        <f t="shared" si="4"/>
        <v>#REF!</v>
      </c>
      <c r="K6" s="49">
        <v>2</v>
      </c>
      <c r="L6" s="19">
        <v>2</v>
      </c>
      <c r="M6" s="19">
        <v>5</v>
      </c>
      <c r="N6" s="19">
        <v>1</v>
      </c>
      <c r="O6" s="19">
        <v>3</v>
      </c>
      <c r="P6" s="19">
        <v>1</v>
      </c>
      <c r="Q6" s="19">
        <v>3</v>
      </c>
      <c r="R6" s="21">
        <f t="shared" si="5"/>
        <v>2.5</v>
      </c>
      <c r="S6" s="19">
        <v>5</v>
      </c>
      <c r="T6" s="19">
        <v>1</v>
      </c>
      <c r="U6" s="19">
        <v>0</v>
      </c>
      <c r="V6" s="19">
        <v>4</v>
      </c>
      <c r="W6" s="20">
        <f t="shared" si="6"/>
        <v>2.5</v>
      </c>
      <c r="X6" s="20">
        <f t="shared" si="7"/>
        <v>6.25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F6" s="2">
        <f t="shared" si="8"/>
      </c>
      <c r="AG6" s="2" t="s">
        <v>203</v>
      </c>
      <c r="AH6" s="2" t="s">
        <v>203</v>
      </c>
      <c r="AI6" s="2" t="str">
        <f t="shared" si="12"/>
        <v>x</v>
      </c>
      <c r="AJ6" s="2">
        <f t="shared" si="13"/>
      </c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R6" s="2" t="s">
        <v>203</v>
      </c>
      <c r="AU6" s="4" t="str">
        <f t="shared" si="14"/>
        <v>M01 - </v>
      </c>
      <c r="AV6" s="4" t="str">
        <f t="shared" si="15"/>
        <v>M02 - </v>
      </c>
      <c r="AW6" s="4" t="str">
        <f t="shared" si="16"/>
        <v>M03 - </v>
      </c>
      <c r="AX6" s="4" t="str">
        <f t="shared" si="17"/>
        <v>M04 - </v>
      </c>
      <c r="AY6" s="4" t="str">
        <f t="shared" si="18"/>
        <v>M05 - </v>
      </c>
      <c r="AZ6" s="4" t="str">
        <f t="shared" si="19"/>
        <v>M06 - </v>
      </c>
      <c r="BA6" s="4">
        <f t="shared" si="20"/>
      </c>
      <c r="BB6" s="4">
        <f t="shared" si="21"/>
      </c>
      <c r="BC6" s="4" t="str">
        <f t="shared" si="22"/>
        <v>M09 - </v>
      </c>
      <c r="BD6" s="4" t="str">
        <f t="shared" si="23"/>
        <v>M10a - </v>
      </c>
      <c r="BE6" s="4" t="str">
        <f t="shared" si="24"/>
        <v>M10b - </v>
      </c>
      <c r="BF6" s="4">
        <f t="shared" si="25"/>
      </c>
      <c r="BG6" s="4">
        <f t="shared" si="26"/>
      </c>
      <c r="BH6" s="4" t="str">
        <f t="shared" si="27"/>
        <v>M12 - </v>
      </c>
      <c r="BI6" s="4" t="str">
        <f t="shared" si="28"/>
        <v>M13 - </v>
      </c>
      <c r="BJ6" s="4" t="str">
        <f t="shared" si="29"/>
        <v>M14 - </v>
      </c>
      <c r="BK6" s="4" t="str">
        <f t="shared" si="30"/>
        <v>M15 - </v>
      </c>
      <c r="BL6" s="4" t="str">
        <f t="shared" si="31"/>
        <v>M16 - </v>
      </c>
      <c r="BM6" s="4">
        <f t="shared" si="32"/>
      </c>
      <c r="BN6" s="4" t="str">
        <f t="shared" si="33"/>
        <v>M18 - </v>
      </c>
      <c r="BO6" s="4">
        <f t="shared" si="34"/>
      </c>
      <c r="BP6" s="4">
        <f t="shared" si="35"/>
      </c>
      <c r="BQ6" s="4" t="e">
        <f>CONCATENATE(AU6,AV6,AW6,AX6,AY6,AZ6,BA6,BB6,BC6,BD6,BE6,BF6,BG6,BH6,BI6,BJ6,BK6,BL6,BM6,BN6,BO6,BP6,#REF!)</f>
        <v>#REF!</v>
      </c>
      <c r="BR6" s="4" t="e">
        <f t="shared" si="11"/>
        <v>#REF!</v>
      </c>
    </row>
    <row r="7" spans="1:70" ht="40.5">
      <c r="A7" s="43">
        <v>3</v>
      </c>
      <c r="B7" s="45">
        <v>5</v>
      </c>
      <c r="C7" s="46" t="s">
        <v>19</v>
      </c>
      <c r="D7" s="46" t="s">
        <v>20</v>
      </c>
      <c r="E7" s="47">
        <f t="shared" si="0"/>
        <v>2.67</v>
      </c>
      <c r="F7" s="43">
        <f t="shared" si="1"/>
        <v>2.5</v>
      </c>
      <c r="G7" s="48">
        <f t="shared" si="2"/>
        <v>7</v>
      </c>
      <c r="H7" s="44" t="str">
        <f t="shared" si="3"/>
        <v>Alto</v>
      </c>
      <c r="I7" s="49" t="s">
        <v>180</v>
      </c>
      <c r="J7" s="49" t="e">
        <f t="shared" si="4"/>
        <v>#REF!</v>
      </c>
      <c r="K7" s="49">
        <v>2</v>
      </c>
      <c r="L7" s="19">
        <v>2</v>
      </c>
      <c r="M7" s="19">
        <v>5</v>
      </c>
      <c r="N7" s="19">
        <v>1</v>
      </c>
      <c r="O7" s="19">
        <v>4</v>
      </c>
      <c r="P7" s="19">
        <v>1</v>
      </c>
      <c r="Q7" s="19">
        <v>3</v>
      </c>
      <c r="R7" s="21">
        <f t="shared" si="5"/>
        <v>2.67</v>
      </c>
      <c r="S7" s="19">
        <v>5</v>
      </c>
      <c r="T7" s="19">
        <v>1</v>
      </c>
      <c r="U7" s="19">
        <v>0</v>
      </c>
      <c r="V7" s="19">
        <v>4</v>
      </c>
      <c r="W7" s="20">
        <f t="shared" si="6"/>
        <v>2.5</v>
      </c>
      <c r="X7" s="20">
        <f t="shared" si="7"/>
        <v>6.675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F7" s="2" t="str">
        <f t="shared" si="8"/>
        <v>x</v>
      </c>
      <c r="AG7" s="2" t="s">
        <v>203</v>
      </c>
      <c r="AH7" s="2" t="s">
        <v>203</v>
      </c>
      <c r="AI7" s="2" t="str">
        <f t="shared" si="12"/>
        <v>x</v>
      </c>
      <c r="AJ7" s="2" t="str">
        <f t="shared" si="13"/>
        <v>x</v>
      </c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R7" s="2" t="s">
        <v>203</v>
      </c>
      <c r="AU7" s="4" t="str">
        <f t="shared" si="14"/>
        <v>M01 - </v>
      </c>
      <c r="AV7" s="4" t="str">
        <f t="shared" si="15"/>
        <v>M02 - </v>
      </c>
      <c r="AW7" s="4" t="str">
        <f t="shared" si="16"/>
        <v>M03 - </v>
      </c>
      <c r="AX7" s="4" t="str">
        <f t="shared" si="17"/>
        <v>M04 - </v>
      </c>
      <c r="AY7" s="4" t="str">
        <f t="shared" si="18"/>
        <v>M05 - </v>
      </c>
      <c r="AZ7" s="4" t="str">
        <f t="shared" si="19"/>
        <v>M06 - </v>
      </c>
      <c r="BA7" s="4">
        <f t="shared" si="20"/>
      </c>
      <c r="BB7" s="4" t="str">
        <f t="shared" si="21"/>
        <v>M08 - </v>
      </c>
      <c r="BC7" s="4" t="str">
        <f t="shared" si="22"/>
        <v>M09 - </v>
      </c>
      <c r="BD7" s="4" t="str">
        <f t="shared" si="23"/>
        <v>M10a - </v>
      </c>
      <c r="BE7" s="4" t="str">
        <f t="shared" si="24"/>
        <v>M10b - </v>
      </c>
      <c r="BF7" s="4" t="str">
        <f t="shared" si="25"/>
        <v>M10c - </v>
      </c>
      <c r="BG7" s="4">
        <f t="shared" si="26"/>
      </c>
      <c r="BH7" s="4" t="str">
        <f t="shared" si="27"/>
        <v>M12 - </v>
      </c>
      <c r="BI7" s="4" t="str">
        <f t="shared" si="28"/>
        <v>M13 - </v>
      </c>
      <c r="BJ7" s="4" t="str">
        <f t="shared" si="29"/>
        <v>M14 - </v>
      </c>
      <c r="BK7" s="4" t="str">
        <f t="shared" si="30"/>
        <v>M15 - </v>
      </c>
      <c r="BL7" s="4" t="str">
        <f t="shared" si="31"/>
        <v>M16 - </v>
      </c>
      <c r="BM7" s="4">
        <f t="shared" si="32"/>
      </c>
      <c r="BN7" s="4" t="str">
        <f t="shared" si="33"/>
        <v>M18 - </v>
      </c>
      <c r="BO7" s="4">
        <f t="shared" si="34"/>
      </c>
      <c r="BP7" s="4">
        <f t="shared" si="35"/>
      </c>
      <c r="BQ7" s="4" t="e">
        <f>CONCATENATE(AU7,AV7,AW7,AX7,AY7,AZ7,BA7,BB7,BC7,BD7,BE7,BF7,BG7,BH7,BI7,BJ7,BK7,BL7,BM7,BN7,BO7,BP7,#REF!)</f>
        <v>#REF!</v>
      </c>
      <c r="BR7" s="4" t="e">
        <f t="shared" si="11"/>
        <v>#REF!</v>
      </c>
    </row>
    <row r="8" spans="1:70" ht="40.5">
      <c r="A8" s="43">
        <v>3</v>
      </c>
      <c r="B8" s="45">
        <v>6</v>
      </c>
      <c r="C8" s="46" t="s">
        <v>149</v>
      </c>
      <c r="D8" s="46" t="s">
        <v>21</v>
      </c>
      <c r="E8" s="47">
        <f t="shared" si="0"/>
        <v>2.5</v>
      </c>
      <c r="F8" s="43">
        <f t="shared" si="1"/>
        <v>2</v>
      </c>
      <c r="G8" s="48">
        <f t="shared" si="2"/>
        <v>5</v>
      </c>
      <c r="H8" s="44" t="str">
        <f t="shared" si="3"/>
        <v>Medio</v>
      </c>
      <c r="I8" s="49" t="s">
        <v>180</v>
      </c>
      <c r="J8" s="49" t="e">
        <f t="shared" si="4"/>
        <v>#REF!</v>
      </c>
      <c r="K8" s="49">
        <v>2</v>
      </c>
      <c r="L8" s="19">
        <v>2</v>
      </c>
      <c r="M8" s="19">
        <v>5</v>
      </c>
      <c r="N8" s="19">
        <v>1</v>
      </c>
      <c r="O8" s="19">
        <v>3</v>
      </c>
      <c r="P8" s="19">
        <v>1</v>
      </c>
      <c r="Q8" s="19">
        <v>3</v>
      </c>
      <c r="R8" s="21">
        <f t="shared" si="5"/>
        <v>2.5</v>
      </c>
      <c r="S8" s="19">
        <v>5</v>
      </c>
      <c r="T8" s="19">
        <v>1</v>
      </c>
      <c r="U8" s="19">
        <v>0</v>
      </c>
      <c r="V8" s="19">
        <v>2</v>
      </c>
      <c r="W8" s="20">
        <f t="shared" si="6"/>
        <v>2</v>
      </c>
      <c r="X8" s="20">
        <f t="shared" si="7"/>
        <v>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F8" s="2">
        <f t="shared" si="8"/>
      </c>
      <c r="AG8" s="2" t="s">
        <v>203</v>
      </c>
      <c r="AH8" s="2" t="s">
        <v>203</v>
      </c>
      <c r="AI8" s="2" t="str">
        <f t="shared" si="12"/>
        <v>x</v>
      </c>
      <c r="AJ8" s="2">
        <f t="shared" si="13"/>
      </c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R8" s="2" t="s">
        <v>203</v>
      </c>
      <c r="AU8" s="4" t="str">
        <f t="shared" si="14"/>
        <v>M01 - </v>
      </c>
      <c r="AV8" s="4" t="str">
        <f t="shared" si="15"/>
        <v>M02 - </v>
      </c>
      <c r="AW8" s="4" t="str">
        <f t="shared" si="16"/>
        <v>M03 - </v>
      </c>
      <c r="AX8" s="4" t="str">
        <f t="shared" si="17"/>
        <v>M04 - </v>
      </c>
      <c r="AY8" s="4" t="str">
        <f t="shared" si="18"/>
        <v>M05 - </v>
      </c>
      <c r="AZ8" s="4" t="str">
        <f t="shared" si="19"/>
        <v>M06 - </v>
      </c>
      <c r="BA8" s="4">
        <f t="shared" si="20"/>
      </c>
      <c r="BB8" s="4">
        <f t="shared" si="21"/>
      </c>
      <c r="BC8" s="4" t="str">
        <f t="shared" si="22"/>
        <v>M09 - </v>
      </c>
      <c r="BD8" s="4" t="str">
        <f t="shared" si="23"/>
        <v>M10a - </v>
      </c>
      <c r="BE8" s="4" t="str">
        <f t="shared" si="24"/>
        <v>M10b - </v>
      </c>
      <c r="BF8" s="4">
        <f t="shared" si="25"/>
      </c>
      <c r="BG8" s="4">
        <f t="shared" si="26"/>
      </c>
      <c r="BH8" s="4" t="str">
        <f t="shared" si="27"/>
        <v>M12 - </v>
      </c>
      <c r="BI8" s="4" t="str">
        <f t="shared" si="28"/>
        <v>M13 - </v>
      </c>
      <c r="BJ8" s="4" t="str">
        <f t="shared" si="29"/>
        <v>M14 - </v>
      </c>
      <c r="BK8" s="4" t="str">
        <f t="shared" si="30"/>
        <v>M15 - </v>
      </c>
      <c r="BL8" s="4" t="str">
        <f t="shared" si="31"/>
        <v>M16 - </v>
      </c>
      <c r="BM8" s="4">
        <f t="shared" si="32"/>
      </c>
      <c r="BN8" s="4" t="str">
        <f t="shared" si="33"/>
        <v>M18 - </v>
      </c>
      <c r="BO8" s="4">
        <f t="shared" si="34"/>
      </c>
      <c r="BP8" s="4">
        <f t="shared" si="35"/>
      </c>
      <c r="BQ8" s="4" t="e">
        <f>CONCATENATE(AU8,AV8,AW8,AX8,AY8,AZ8,BA8,BB8,BC8,BD8,BE8,BF8,BG8,BH8,BI8,BJ8,BK8,BL8,BM8,BN8,BO8,BP8,#REF!)</f>
        <v>#REF!</v>
      </c>
      <c r="BR8" s="4" t="e">
        <f t="shared" si="11"/>
        <v>#REF!</v>
      </c>
    </row>
    <row r="9" spans="1:70" ht="40.5">
      <c r="A9" s="43">
        <v>3</v>
      </c>
      <c r="B9" s="45">
        <v>7</v>
      </c>
      <c r="C9" s="46" t="s">
        <v>23</v>
      </c>
      <c r="D9" s="46" t="s">
        <v>20</v>
      </c>
      <c r="E9" s="47">
        <f t="shared" si="0"/>
        <v>2.5</v>
      </c>
      <c r="F9" s="43">
        <f t="shared" si="1"/>
        <v>2</v>
      </c>
      <c r="G9" s="48">
        <f t="shared" si="2"/>
        <v>5</v>
      </c>
      <c r="H9" s="44" t="str">
        <f t="shared" si="3"/>
        <v>Medio</v>
      </c>
      <c r="I9" s="49" t="s">
        <v>180</v>
      </c>
      <c r="J9" s="49" t="e">
        <f t="shared" si="4"/>
        <v>#REF!</v>
      </c>
      <c r="K9" s="49">
        <v>2</v>
      </c>
      <c r="L9" s="19">
        <v>2</v>
      </c>
      <c r="M9" s="19">
        <v>5</v>
      </c>
      <c r="N9" s="19">
        <v>1</v>
      </c>
      <c r="O9" s="19">
        <v>3</v>
      </c>
      <c r="P9" s="19">
        <v>1</v>
      </c>
      <c r="Q9" s="19">
        <v>3</v>
      </c>
      <c r="R9" s="21">
        <f t="shared" si="5"/>
        <v>2.5</v>
      </c>
      <c r="S9" s="19">
        <v>5</v>
      </c>
      <c r="T9" s="19">
        <v>1</v>
      </c>
      <c r="U9" s="19">
        <v>0</v>
      </c>
      <c r="V9" s="19">
        <v>2</v>
      </c>
      <c r="W9" s="20">
        <f t="shared" si="6"/>
        <v>2</v>
      </c>
      <c r="X9" s="20">
        <f t="shared" si="7"/>
        <v>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F9" s="2">
        <f t="shared" si="8"/>
      </c>
      <c r="AG9" s="2" t="s">
        <v>203</v>
      </c>
      <c r="AH9" s="2" t="s">
        <v>203</v>
      </c>
      <c r="AI9" s="2" t="str">
        <f t="shared" si="12"/>
        <v>x</v>
      </c>
      <c r="AJ9" s="2">
        <f t="shared" si="13"/>
      </c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R9" s="2" t="s">
        <v>203</v>
      </c>
      <c r="AU9" s="4" t="str">
        <f t="shared" si="14"/>
        <v>M01 - </v>
      </c>
      <c r="AV9" s="4" t="str">
        <f t="shared" si="15"/>
        <v>M02 - </v>
      </c>
      <c r="AW9" s="4" t="str">
        <f t="shared" si="16"/>
        <v>M03 - </v>
      </c>
      <c r="AX9" s="4" t="str">
        <f t="shared" si="17"/>
        <v>M04 - </v>
      </c>
      <c r="AY9" s="4" t="str">
        <f t="shared" si="18"/>
        <v>M05 - </v>
      </c>
      <c r="AZ9" s="4" t="str">
        <f t="shared" si="19"/>
        <v>M06 - </v>
      </c>
      <c r="BA9" s="4">
        <f t="shared" si="20"/>
      </c>
      <c r="BB9" s="4">
        <f t="shared" si="21"/>
      </c>
      <c r="BC9" s="4" t="str">
        <f t="shared" si="22"/>
        <v>M09 - </v>
      </c>
      <c r="BD9" s="4" t="str">
        <f t="shared" si="23"/>
        <v>M10a - </v>
      </c>
      <c r="BE9" s="4" t="str">
        <f t="shared" si="24"/>
        <v>M10b - </v>
      </c>
      <c r="BF9" s="4">
        <f t="shared" si="25"/>
      </c>
      <c r="BG9" s="4">
        <f t="shared" si="26"/>
      </c>
      <c r="BH9" s="4" t="str">
        <f t="shared" si="27"/>
        <v>M12 - </v>
      </c>
      <c r="BI9" s="4" t="str">
        <f t="shared" si="28"/>
        <v>M13 - </v>
      </c>
      <c r="BJ9" s="4" t="str">
        <f t="shared" si="29"/>
        <v>M14 - </v>
      </c>
      <c r="BK9" s="4" t="str">
        <f t="shared" si="30"/>
        <v>M15 - </v>
      </c>
      <c r="BL9" s="4" t="str">
        <f t="shared" si="31"/>
        <v>M16 - </v>
      </c>
      <c r="BM9" s="4">
        <f t="shared" si="32"/>
      </c>
      <c r="BN9" s="4" t="str">
        <f t="shared" si="33"/>
        <v>M18 - </v>
      </c>
      <c r="BO9" s="4">
        <f t="shared" si="34"/>
      </c>
      <c r="BP9" s="4">
        <f t="shared" si="35"/>
      </c>
      <c r="BQ9" s="4" t="e">
        <f>CONCATENATE(AU9,AV9,AW9,AX9,AY9,AZ9,BA9,BB9,BC9,BD9,BE9,BF9,BG9,BH9,BI9,BJ9,BK9,BL9,BM9,BN9,BO9,BP9,#REF!)</f>
        <v>#REF!</v>
      </c>
      <c r="BR9" s="4" t="e">
        <f t="shared" si="11"/>
        <v>#REF!</v>
      </c>
    </row>
    <row r="10" spans="1:70" ht="27">
      <c r="A10" s="43">
        <v>3</v>
      </c>
      <c r="B10" s="45">
        <v>8</v>
      </c>
      <c r="C10" s="46" t="s">
        <v>24</v>
      </c>
      <c r="D10" s="46" t="s">
        <v>25</v>
      </c>
      <c r="E10" s="47">
        <f t="shared" si="0"/>
        <v>2.67</v>
      </c>
      <c r="F10" s="43">
        <f t="shared" si="1"/>
        <v>2.75</v>
      </c>
      <c r="G10" s="48">
        <f t="shared" si="2"/>
        <v>7</v>
      </c>
      <c r="H10" s="44" t="str">
        <f t="shared" si="3"/>
        <v>Alto</v>
      </c>
      <c r="I10" s="49" t="s">
        <v>180</v>
      </c>
      <c r="J10" s="49" t="e">
        <f t="shared" si="4"/>
        <v>#REF!</v>
      </c>
      <c r="K10" s="49">
        <v>2</v>
      </c>
      <c r="L10" s="19">
        <v>2</v>
      </c>
      <c r="M10" s="19">
        <v>5</v>
      </c>
      <c r="N10" s="19">
        <v>1</v>
      </c>
      <c r="O10" s="19">
        <v>4</v>
      </c>
      <c r="P10" s="19">
        <v>1</v>
      </c>
      <c r="Q10" s="19">
        <v>3</v>
      </c>
      <c r="R10" s="21">
        <f t="shared" si="5"/>
        <v>2.67</v>
      </c>
      <c r="S10" s="19">
        <v>5</v>
      </c>
      <c r="T10" s="19">
        <v>1</v>
      </c>
      <c r="U10" s="19">
        <v>1</v>
      </c>
      <c r="V10" s="19">
        <v>4</v>
      </c>
      <c r="W10" s="20">
        <f t="shared" si="6"/>
        <v>2.75</v>
      </c>
      <c r="X10" s="20">
        <f t="shared" si="7"/>
        <v>7.342499999999999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F10" s="2" t="str">
        <f t="shared" si="8"/>
        <v>x</v>
      </c>
      <c r="AG10" s="2" t="s">
        <v>203</v>
      </c>
      <c r="AH10" s="2" t="s">
        <v>203</v>
      </c>
      <c r="AI10" s="2" t="str">
        <f t="shared" si="12"/>
        <v>x</v>
      </c>
      <c r="AJ10" s="2" t="str">
        <f t="shared" si="13"/>
        <v>x</v>
      </c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R10" s="2" t="s">
        <v>203</v>
      </c>
      <c r="AU10" s="4" t="str">
        <f t="shared" si="14"/>
        <v>M01 - </v>
      </c>
      <c r="AV10" s="4" t="str">
        <f t="shared" si="15"/>
        <v>M02 - </v>
      </c>
      <c r="AW10" s="4" t="str">
        <f t="shared" si="16"/>
        <v>M03 - </v>
      </c>
      <c r="AX10" s="4" t="str">
        <f t="shared" si="17"/>
        <v>M04 - </v>
      </c>
      <c r="AY10" s="4" t="str">
        <f t="shared" si="18"/>
        <v>M05 - </v>
      </c>
      <c r="AZ10" s="4" t="str">
        <f t="shared" si="19"/>
        <v>M06 - </v>
      </c>
      <c r="BA10" s="4">
        <f t="shared" si="20"/>
      </c>
      <c r="BB10" s="4" t="str">
        <f t="shared" si="21"/>
        <v>M08 - </v>
      </c>
      <c r="BC10" s="4" t="str">
        <f t="shared" si="22"/>
        <v>M09 - </v>
      </c>
      <c r="BD10" s="4" t="str">
        <f t="shared" si="23"/>
        <v>M10a - </v>
      </c>
      <c r="BE10" s="4" t="str">
        <f t="shared" si="24"/>
        <v>M10b - </v>
      </c>
      <c r="BF10" s="4" t="str">
        <f t="shared" si="25"/>
        <v>M10c - </v>
      </c>
      <c r="BG10" s="4">
        <f t="shared" si="26"/>
      </c>
      <c r="BH10" s="4" t="str">
        <f t="shared" si="27"/>
        <v>M12 - </v>
      </c>
      <c r="BI10" s="4" t="str">
        <f t="shared" si="28"/>
        <v>M13 - </v>
      </c>
      <c r="BJ10" s="4" t="str">
        <f t="shared" si="29"/>
        <v>M14 - </v>
      </c>
      <c r="BK10" s="4" t="str">
        <f t="shared" si="30"/>
        <v>M15 - </v>
      </c>
      <c r="BL10" s="4" t="str">
        <f t="shared" si="31"/>
        <v>M16 - </v>
      </c>
      <c r="BM10" s="4">
        <f t="shared" si="32"/>
      </c>
      <c r="BN10" s="4" t="str">
        <f t="shared" si="33"/>
        <v>M18 - </v>
      </c>
      <c r="BO10" s="4">
        <f t="shared" si="34"/>
      </c>
      <c r="BP10" s="4">
        <f t="shared" si="35"/>
      </c>
      <c r="BQ10" s="4" t="e">
        <f>CONCATENATE(AU10,AV10,AW10,AX10,AY10,AZ10,BA10,BB10,BC10,BD10,BE10,BF10,BG10,BH10,BI10,BJ10,BK10,BL10,BM10,BN10,BO10,BP10,#REF!)</f>
        <v>#REF!</v>
      </c>
      <c r="BR10" s="4" t="e">
        <f t="shared" si="11"/>
        <v>#REF!</v>
      </c>
    </row>
    <row r="11" spans="1:70" ht="27">
      <c r="A11" s="43">
        <v>3</v>
      </c>
      <c r="B11" s="45">
        <v>9</v>
      </c>
      <c r="C11" s="46" t="s">
        <v>26</v>
      </c>
      <c r="D11" s="46" t="s">
        <v>27</v>
      </c>
      <c r="E11" s="47">
        <f t="shared" si="0"/>
        <v>2.67</v>
      </c>
      <c r="F11" s="43">
        <f t="shared" si="1"/>
        <v>2.75</v>
      </c>
      <c r="G11" s="48">
        <f t="shared" si="2"/>
        <v>7</v>
      </c>
      <c r="H11" s="44" t="str">
        <f t="shared" si="3"/>
        <v>Alto</v>
      </c>
      <c r="I11" s="49" t="s">
        <v>180</v>
      </c>
      <c r="J11" s="49" t="e">
        <f t="shared" si="4"/>
        <v>#REF!</v>
      </c>
      <c r="K11" s="49">
        <v>2</v>
      </c>
      <c r="L11" s="19">
        <v>2</v>
      </c>
      <c r="M11" s="19">
        <v>5</v>
      </c>
      <c r="N11" s="19">
        <v>1</v>
      </c>
      <c r="O11" s="19">
        <v>4</v>
      </c>
      <c r="P11" s="19">
        <v>1</v>
      </c>
      <c r="Q11" s="19">
        <v>3</v>
      </c>
      <c r="R11" s="21">
        <f t="shared" si="5"/>
        <v>2.67</v>
      </c>
      <c r="S11" s="19">
        <v>5</v>
      </c>
      <c r="T11" s="19">
        <v>1</v>
      </c>
      <c r="U11" s="19">
        <v>1</v>
      </c>
      <c r="V11" s="19">
        <v>4</v>
      </c>
      <c r="W11" s="20">
        <f t="shared" si="6"/>
        <v>2.75</v>
      </c>
      <c r="X11" s="20">
        <f t="shared" si="7"/>
        <v>7.342499999999999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F11" s="2" t="str">
        <f t="shared" si="8"/>
        <v>x</v>
      </c>
      <c r="AG11" s="2" t="s">
        <v>203</v>
      </c>
      <c r="AH11" s="2" t="s">
        <v>203</v>
      </c>
      <c r="AI11" s="2" t="str">
        <f t="shared" si="12"/>
        <v>x</v>
      </c>
      <c r="AJ11" s="2" t="str">
        <f t="shared" si="13"/>
        <v>x</v>
      </c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R11" s="2" t="s">
        <v>203</v>
      </c>
      <c r="AU11" s="4" t="str">
        <f t="shared" si="14"/>
        <v>M01 - </v>
      </c>
      <c r="AV11" s="4" t="str">
        <f t="shared" si="15"/>
        <v>M02 - </v>
      </c>
      <c r="AW11" s="4" t="str">
        <f t="shared" si="16"/>
        <v>M03 - </v>
      </c>
      <c r="AX11" s="4" t="str">
        <f t="shared" si="17"/>
        <v>M04 - </v>
      </c>
      <c r="AY11" s="4" t="str">
        <f t="shared" si="18"/>
        <v>M05 - </v>
      </c>
      <c r="AZ11" s="4" t="str">
        <f t="shared" si="19"/>
        <v>M06 - </v>
      </c>
      <c r="BA11" s="4">
        <f t="shared" si="20"/>
      </c>
      <c r="BB11" s="4" t="str">
        <f t="shared" si="21"/>
        <v>M08 - </v>
      </c>
      <c r="BC11" s="4" t="str">
        <f t="shared" si="22"/>
        <v>M09 - </v>
      </c>
      <c r="BD11" s="4" t="str">
        <f t="shared" si="23"/>
        <v>M10a - </v>
      </c>
      <c r="BE11" s="4" t="str">
        <f t="shared" si="24"/>
        <v>M10b - </v>
      </c>
      <c r="BF11" s="4" t="str">
        <f t="shared" si="25"/>
        <v>M10c - </v>
      </c>
      <c r="BG11" s="4">
        <f t="shared" si="26"/>
      </c>
      <c r="BH11" s="4" t="str">
        <f t="shared" si="27"/>
        <v>M12 - </v>
      </c>
      <c r="BI11" s="4" t="str">
        <f t="shared" si="28"/>
        <v>M13 - </v>
      </c>
      <c r="BJ11" s="4" t="str">
        <f t="shared" si="29"/>
        <v>M14 - </v>
      </c>
      <c r="BK11" s="4" t="str">
        <f t="shared" si="30"/>
        <v>M15 - </v>
      </c>
      <c r="BL11" s="4" t="str">
        <f t="shared" si="31"/>
        <v>M16 - </v>
      </c>
      <c r="BM11" s="4">
        <f t="shared" si="32"/>
      </c>
      <c r="BN11" s="4" t="str">
        <f t="shared" si="33"/>
        <v>M18 - </v>
      </c>
      <c r="BO11" s="4">
        <f t="shared" si="34"/>
      </c>
      <c r="BP11" s="4">
        <f t="shared" si="35"/>
      </c>
      <c r="BQ11" s="4" t="e">
        <f>CONCATENATE(AU11,AV11,AW11,AX11,AY11,AZ11,BA11,BB11,BC11,BD11,BE11,BF11,BG11,BH11,BI11,BJ11,BK11,BL11,BM11,BN11,BO11,BP11,#REF!)</f>
        <v>#REF!</v>
      </c>
      <c r="BR11" s="4" t="e">
        <f t="shared" si="11"/>
        <v>#REF!</v>
      </c>
    </row>
    <row r="12" spans="1:70" ht="27">
      <c r="A12" s="43">
        <v>3</v>
      </c>
      <c r="B12" s="45">
        <v>10</v>
      </c>
      <c r="C12" s="46" t="s">
        <v>28</v>
      </c>
      <c r="D12" s="46" t="s">
        <v>27</v>
      </c>
      <c r="E12" s="47">
        <f t="shared" si="0"/>
        <v>2.67</v>
      </c>
      <c r="F12" s="43">
        <f t="shared" si="1"/>
        <v>2.75</v>
      </c>
      <c r="G12" s="48">
        <f t="shared" si="2"/>
        <v>7</v>
      </c>
      <c r="H12" s="44" t="str">
        <f t="shared" si="3"/>
        <v>Alto</v>
      </c>
      <c r="I12" s="49" t="s">
        <v>180</v>
      </c>
      <c r="J12" s="49" t="e">
        <f t="shared" si="4"/>
        <v>#REF!</v>
      </c>
      <c r="K12" s="49">
        <v>2</v>
      </c>
      <c r="L12" s="19">
        <v>2</v>
      </c>
      <c r="M12" s="19">
        <v>5</v>
      </c>
      <c r="N12" s="19">
        <v>1</v>
      </c>
      <c r="O12" s="19">
        <v>4</v>
      </c>
      <c r="P12" s="19">
        <v>1</v>
      </c>
      <c r="Q12" s="19">
        <v>3</v>
      </c>
      <c r="R12" s="21">
        <f t="shared" si="5"/>
        <v>2.67</v>
      </c>
      <c r="S12" s="19">
        <v>5</v>
      </c>
      <c r="T12" s="19">
        <v>1</v>
      </c>
      <c r="U12" s="19">
        <v>1</v>
      </c>
      <c r="V12" s="19">
        <v>4</v>
      </c>
      <c r="W12" s="20">
        <f t="shared" si="6"/>
        <v>2.75</v>
      </c>
      <c r="X12" s="20">
        <f t="shared" si="7"/>
        <v>7.342499999999999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F12" s="2" t="str">
        <f t="shared" si="8"/>
        <v>x</v>
      </c>
      <c r="AG12" s="2" t="s">
        <v>203</v>
      </c>
      <c r="AH12" s="2" t="s">
        <v>203</v>
      </c>
      <c r="AI12" s="2" t="str">
        <f t="shared" si="12"/>
        <v>x</v>
      </c>
      <c r="AJ12" s="2" t="str">
        <f t="shared" si="13"/>
        <v>x</v>
      </c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R12" s="2" t="s">
        <v>203</v>
      </c>
      <c r="AU12" s="4" t="str">
        <f t="shared" si="14"/>
        <v>M01 - </v>
      </c>
      <c r="AV12" s="4" t="str">
        <f t="shared" si="15"/>
        <v>M02 - </v>
      </c>
      <c r="AW12" s="4" t="str">
        <f t="shared" si="16"/>
        <v>M03 - </v>
      </c>
      <c r="AX12" s="4" t="str">
        <f t="shared" si="17"/>
        <v>M04 - </v>
      </c>
      <c r="AY12" s="4" t="str">
        <f t="shared" si="18"/>
        <v>M05 - </v>
      </c>
      <c r="AZ12" s="4" t="str">
        <f t="shared" si="19"/>
        <v>M06 - </v>
      </c>
      <c r="BA12" s="4">
        <f t="shared" si="20"/>
      </c>
      <c r="BB12" s="4" t="str">
        <f t="shared" si="21"/>
        <v>M08 - </v>
      </c>
      <c r="BC12" s="4" t="str">
        <f t="shared" si="22"/>
        <v>M09 - </v>
      </c>
      <c r="BD12" s="4" t="str">
        <f t="shared" si="23"/>
        <v>M10a - </v>
      </c>
      <c r="BE12" s="4" t="str">
        <f t="shared" si="24"/>
        <v>M10b - </v>
      </c>
      <c r="BF12" s="4" t="str">
        <f t="shared" si="25"/>
        <v>M10c - </v>
      </c>
      <c r="BG12" s="4">
        <f t="shared" si="26"/>
      </c>
      <c r="BH12" s="4" t="str">
        <f t="shared" si="27"/>
        <v>M12 - </v>
      </c>
      <c r="BI12" s="4" t="str">
        <f t="shared" si="28"/>
        <v>M13 - </v>
      </c>
      <c r="BJ12" s="4" t="str">
        <f t="shared" si="29"/>
        <v>M14 - </v>
      </c>
      <c r="BK12" s="4" t="str">
        <f t="shared" si="30"/>
        <v>M15 - </v>
      </c>
      <c r="BL12" s="4" t="str">
        <f t="shared" si="31"/>
        <v>M16 - </v>
      </c>
      <c r="BM12" s="4">
        <f t="shared" si="32"/>
      </c>
      <c r="BN12" s="4" t="str">
        <f t="shared" si="33"/>
        <v>M18 - </v>
      </c>
      <c r="BO12" s="4">
        <f t="shared" si="34"/>
      </c>
      <c r="BP12" s="4">
        <f t="shared" si="35"/>
      </c>
      <c r="BQ12" s="4" t="e">
        <f>CONCATENATE(AU12,AV12,AW12,AX12,AY12,AZ12,BA12,BB12,BC12,BD12,BE12,BF12,BG12,BH12,BI12,BJ12,BK12,BL12,BM12,BN12,BO12,BP12,#REF!)</f>
        <v>#REF!</v>
      </c>
      <c r="BR12" s="4" t="e">
        <f t="shared" si="11"/>
        <v>#REF!</v>
      </c>
    </row>
    <row r="13" spans="1:70" ht="40.5">
      <c r="A13" s="43">
        <v>3</v>
      </c>
      <c r="B13" s="45">
        <v>11</v>
      </c>
      <c r="C13" s="46" t="s">
        <v>29</v>
      </c>
      <c r="D13" s="46" t="s">
        <v>30</v>
      </c>
      <c r="E13" s="47">
        <f t="shared" si="0"/>
        <v>2.67</v>
      </c>
      <c r="F13" s="43">
        <f t="shared" si="1"/>
        <v>2.75</v>
      </c>
      <c r="G13" s="48">
        <f t="shared" si="2"/>
        <v>7</v>
      </c>
      <c r="H13" s="44" t="str">
        <f t="shared" si="3"/>
        <v>Alto</v>
      </c>
      <c r="I13" s="49" t="s">
        <v>180</v>
      </c>
      <c r="J13" s="49" t="e">
        <f t="shared" si="4"/>
        <v>#REF!</v>
      </c>
      <c r="K13" s="49">
        <v>2</v>
      </c>
      <c r="L13" s="19">
        <v>2</v>
      </c>
      <c r="M13" s="19">
        <v>5</v>
      </c>
      <c r="N13" s="19">
        <v>1</v>
      </c>
      <c r="O13" s="19">
        <v>4</v>
      </c>
      <c r="P13" s="19">
        <v>1</v>
      </c>
      <c r="Q13" s="19">
        <v>3</v>
      </c>
      <c r="R13" s="21">
        <f t="shared" si="5"/>
        <v>2.67</v>
      </c>
      <c r="S13" s="19">
        <v>5</v>
      </c>
      <c r="T13" s="19">
        <v>1</v>
      </c>
      <c r="U13" s="19">
        <v>1</v>
      </c>
      <c r="V13" s="19">
        <v>4</v>
      </c>
      <c r="W13" s="20">
        <f t="shared" si="6"/>
        <v>2.75</v>
      </c>
      <c r="X13" s="20">
        <f t="shared" si="7"/>
        <v>7.342499999999999</v>
      </c>
      <c r="Y13" s="2" t="s">
        <v>203</v>
      </c>
      <c r="Z13" s="2" t="s">
        <v>203</v>
      </c>
      <c r="AA13" s="2" t="s">
        <v>203</v>
      </c>
      <c r="AB13" s="2" t="s">
        <v>203</v>
      </c>
      <c r="AC13" s="2" t="s">
        <v>203</v>
      </c>
      <c r="AD13" s="2" t="s">
        <v>203</v>
      </c>
      <c r="AF13" s="2" t="str">
        <f t="shared" si="8"/>
        <v>x</v>
      </c>
      <c r="AG13" s="2" t="s">
        <v>203</v>
      </c>
      <c r="AH13" s="2" t="s">
        <v>203</v>
      </c>
      <c r="AI13" s="2" t="str">
        <f t="shared" si="12"/>
        <v>x</v>
      </c>
      <c r="AJ13" s="2" t="str">
        <f t="shared" si="13"/>
        <v>x</v>
      </c>
      <c r="AL13" s="2" t="s">
        <v>203</v>
      </c>
      <c r="AM13" s="2" t="s">
        <v>203</v>
      </c>
      <c r="AN13" s="2" t="s">
        <v>203</v>
      </c>
      <c r="AO13" s="2" t="s">
        <v>203</v>
      </c>
      <c r="AP13" s="2" t="s">
        <v>203</v>
      </c>
      <c r="AR13" s="2" t="s">
        <v>203</v>
      </c>
      <c r="AU13" s="4" t="str">
        <f t="shared" si="14"/>
        <v>M01 - </v>
      </c>
      <c r="AV13" s="4" t="str">
        <f t="shared" si="15"/>
        <v>M02 - </v>
      </c>
      <c r="AW13" s="4" t="str">
        <f t="shared" si="16"/>
        <v>M03 - </v>
      </c>
      <c r="AX13" s="4" t="str">
        <f t="shared" si="17"/>
        <v>M04 - </v>
      </c>
      <c r="AY13" s="4" t="str">
        <f t="shared" si="18"/>
        <v>M05 - </v>
      </c>
      <c r="AZ13" s="4" t="str">
        <f t="shared" si="19"/>
        <v>M06 - </v>
      </c>
      <c r="BA13" s="4">
        <f t="shared" si="20"/>
      </c>
      <c r="BB13" s="4" t="str">
        <f t="shared" si="21"/>
        <v>M08 - </v>
      </c>
      <c r="BC13" s="4" t="str">
        <f t="shared" si="22"/>
        <v>M09 - </v>
      </c>
      <c r="BD13" s="4" t="str">
        <f t="shared" si="23"/>
        <v>M10a - </v>
      </c>
      <c r="BE13" s="4" t="str">
        <f t="shared" si="24"/>
        <v>M10b - </v>
      </c>
      <c r="BF13" s="4" t="str">
        <f t="shared" si="25"/>
        <v>M10c - </v>
      </c>
      <c r="BG13" s="4">
        <f t="shared" si="26"/>
      </c>
      <c r="BH13" s="4" t="str">
        <f t="shared" si="27"/>
        <v>M12 - </v>
      </c>
      <c r="BI13" s="4" t="str">
        <f t="shared" si="28"/>
        <v>M13 - </v>
      </c>
      <c r="BJ13" s="4" t="str">
        <f t="shared" si="29"/>
        <v>M14 - </v>
      </c>
      <c r="BK13" s="4" t="str">
        <f t="shared" si="30"/>
        <v>M15 - </v>
      </c>
      <c r="BL13" s="4" t="str">
        <f t="shared" si="31"/>
        <v>M16 - </v>
      </c>
      <c r="BM13" s="4">
        <f t="shared" si="32"/>
      </c>
      <c r="BN13" s="4" t="str">
        <f t="shared" si="33"/>
        <v>M18 - </v>
      </c>
      <c r="BO13" s="4">
        <f t="shared" si="34"/>
      </c>
      <c r="BP13" s="4">
        <f t="shared" si="35"/>
      </c>
      <c r="BQ13" s="4" t="e">
        <f>CONCATENATE(AU13,AV13,AW13,AX13,AY13,AZ13,BA13,BB13,BC13,BD13,BE13,BF13,BG13,BH13,BI13,BJ13,BK13,BL13,BM13,BN13,BO13,BP13,#REF!)</f>
        <v>#REF!</v>
      </c>
      <c r="BR13" s="4" t="e">
        <f t="shared" si="11"/>
        <v>#REF!</v>
      </c>
    </row>
    <row r="14" spans="1:70" ht="54">
      <c r="A14" s="43">
        <v>3</v>
      </c>
      <c r="B14" s="45">
        <v>12</v>
      </c>
      <c r="C14" s="46" t="s">
        <v>31</v>
      </c>
      <c r="D14" s="46" t="s">
        <v>30</v>
      </c>
      <c r="E14" s="47">
        <f t="shared" si="0"/>
        <v>2.67</v>
      </c>
      <c r="F14" s="43">
        <f t="shared" si="1"/>
        <v>2.75</v>
      </c>
      <c r="G14" s="48">
        <f t="shared" si="2"/>
        <v>7</v>
      </c>
      <c r="H14" s="44" t="str">
        <f t="shared" si="3"/>
        <v>Alto</v>
      </c>
      <c r="I14" s="49" t="s">
        <v>180</v>
      </c>
      <c r="J14" s="49" t="e">
        <f t="shared" si="4"/>
        <v>#REF!</v>
      </c>
      <c r="K14" s="49">
        <v>2</v>
      </c>
      <c r="L14" s="19">
        <v>2</v>
      </c>
      <c r="M14" s="19">
        <v>5</v>
      </c>
      <c r="N14" s="19">
        <v>1</v>
      </c>
      <c r="O14" s="19">
        <v>4</v>
      </c>
      <c r="P14" s="19">
        <v>1</v>
      </c>
      <c r="Q14" s="19">
        <v>3</v>
      </c>
      <c r="R14" s="21">
        <f t="shared" si="5"/>
        <v>2.67</v>
      </c>
      <c r="S14" s="19">
        <v>5</v>
      </c>
      <c r="T14" s="19">
        <v>1</v>
      </c>
      <c r="U14" s="19">
        <v>1</v>
      </c>
      <c r="V14" s="19">
        <v>4</v>
      </c>
      <c r="W14" s="20">
        <f t="shared" si="6"/>
        <v>2.75</v>
      </c>
      <c r="X14" s="20">
        <f t="shared" si="7"/>
        <v>7.342499999999999</v>
      </c>
      <c r="Y14" s="2" t="s">
        <v>203</v>
      </c>
      <c r="Z14" s="2" t="s">
        <v>203</v>
      </c>
      <c r="AA14" s="2" t="s">
        <v>203</v>
      </c>
      <c r="AB14" s="2" t="s">
        <v>203</v>
      </c>
      <c r="AC14" s="2" t="s">
        <v>203</v>
      </c>
      <c r="AD14" s="2" t="s">
        <v>203</v>
      </c>
      <c r="AF14" s="2" t="str">
        <f t="shared" si="8"/>
        <v>x</v>
      </c>
      <c r="AG14" s="2" t="s">
        <v>203</v>
      </c>
      <c r="AH14" s="2" t="s">
        <v>203</v>
      </c>
      <c r="AI14" s="2" t="str">
        <f t="shared" si="12"/>
        <v>x</v>
      </c>
      <c r="AJ14" s="2" t="str">
        <f t="shared" si="13"/>
        <v>x</v>
      </c>
      <c r="AL14" s="2" t="s">
        <v>203</v>
      </c>
      <c r="AM14" s="2" t="s">
        <v>203</v>
      </c>
      <c r="AN14" s="2" t="s">
        <v>203</v>
      </c>
      <c r="AO14" s="2" t="s">
        <v>203</v>
      </c>
      <c r="AP14" s="2" t="s">
        <v>203</v>
      </c>
      <c r="AR14" s="2" t="s">
        <v>203</v>
      </c>
      <c r="AU14" s="4" t="str">
        <f t="shared" si="14"/>
        <v>M01 - </v>
      </c>
      <c r="AV14" s="4" t="str">
        <f t="shared" si="15"/>
        <v>M02 - </v>
      </c>
      <c r="AW14" s="4" t="str">
        <f t="shared" si="16"/>
        <v>M03 - </v>
      </c>
      <c r="AX14" s="4" t="str">
        <f t="shared" si="17"/>
        <v>M04 - </v>
      </c>
      <c r="AY14" s="4" t="str">
        <f t="shared" si="18"/>
        <v>M05 - </v>
      </c>
      <c r="AZ14" s="4" t="str">
        <f t="shared" si="19"/>
        <v>M06 - </v>
      </c>
      <c r="BA14" s="4">
        <f t="shared" si="20"/>
      </c>
      <c r="BB14" s="4" t="str">
        <f t="shared" si="21"/>
        <v>M08 - </v>
      </c>
      <c r="BC14" s="4" t="str">
        <f t="shared" si="22"/>
        <v>M09 - </v>
      </c>
      <c r="BD14" s="4" t="str">
        <f t="shared" si="23"/>
        <v>M10a - </v>
      </c>
      <c r="BE14" s="4" t="str">
        <f t="shared" si="24"/>
        <v>M10b - </v>
      </c>
      <c r="BF14" s="4" t="str">
        <f t="shared" si="25"/>
        <v>M10c - </v>
      </c>
      <c r="BG14" s="4">
        <f t="shared" si="26"/>
      </c>
      <c r="BH14" s="4" t="str">
        <f t="shared" si="27"/>
        <v>M12 - </v>
      </c>
      <c r="BI14" s="4" t="str">
        <f t="shared" si="28"/>
        <v>M13 - </v>
      </c>
      <c r="BJ14" s="4" t="str">
        <f t="shared" si="29"/>
        <v>M14 - </v>
      </c>
      <c r="BK14" s="4" t="str">
        <f t="shared" si="30"/>
        <v>M15 - </v>
      </c>
      <c r="BL14" s="4" t="str">
        <f t="shared" si="31"/>
        <v>M16 - </v>
      </c>
      <c r="BM14" s="4">
        <f t="shared" si="32"/>
      </c>
      <c r="BN14" s="4" t="str">
        <f t="shared" si="33"/>
        <v>M18 - </v>
      </c>
      <c r="BO14" s="4">
        <f t="shared" si="34"/>
      </c>
      <c r="BP14" s="4">
        <f t="shared" si="35"/>
      </c>
      <c r="BQ14" s="4" t="e">
        <f>CONCATENATE(AU14,AV14,AW14,AX14,AY14,AZ14,BA14,BB14,BC14,BD14,BE14,BF14,BG14,BH14,BI14,BJ14,BK14,BL14,BM14,BN14,BO14,BP14,#REF!)</f>
        <v>#REF!</v>
      </c>
      <c r="BR14" s="4" t="e">
        <f t="shared" si="11"/>
        <v>#REF!</v>
      </c>
    </row>
    <row r="15" spans="1:70" ht="40.5">
      <c r="A15" s="43">
        <v>3</v>
      </c>
      <c r="B15" s="45">
        <v>13</v>
      </c>
      <c r="C15" s="46" t="s">
        <v>32</v>
      </c>
      <c r="D15" s="46" t="s">
        <v>30</v>
      </c>
      <c r="E15" s="47">
        <f t="shared" si="0"/>
        <v>2.67</v>
      </c>
      <c r="F15" s="43">
        <f t="shared" si="1"/>
        <v>2.75</v>
      </c>
      <c r="G15" s="48">
        <f t="shared" si="2"/>
        <v>7</v>
      </c>
      <c r="H15" s="44" t="str">
        <f t="shared" si="3"/>
        <v>Alto</v>
      </c>
      <c r="I15" s="49" t="s">
        <v>180</v>
      </c>
      <c r="J15" s="49" t="e">
        <f t="shared" si="4"/>
        <v>#REF!</v>
      </c>
      <c r="K15" s="49">
        <v>2</v>
      </c>
      <c r="L15" s="19">
        <v>2</v>
      </c>
      <c r="M15" s="19">
        <v>5</v>
      </c>
      <c r="N15" s="19">
        <v>1</v>
      </c>
      <c r="O15" s="19">
        <v>4</v>
      </c>
      <c r="P15" s="19">
        <v>1</v>
      </c>
      <c r="Q15" s="19">
        <v>3</v>
      </c>
      <c r="R15" s="21">
        <f t="shared" si="5"/>
        <v>2.67</v>
      </c>
      <c r="S15" s="19">
        <v>5</v>
      </c>
      <c r="T15" s="19">
        <v>1</v>
      </c>
      <c r="U15" s="19">
        <v>1</v>
      </c>
      <c r="V15" s="19">
        <v>4</v>
      </c>
      <c r="W15" s="20">
        <f t="shared" si="6"/>
        <v>2.75</v>
      </c>
      <c r="X15" s="20">
        <f t="shared" si="7"/>
        <v>7.342499999999999</v>
      </c>
      <c r="Y15" s="2" t="s">
        <v>203</v>
      </c>
      <c r="Z15" s="2" t="s">
        <v>203</v>
      </c>
      <c r="AA15" s="2" t="s">
        <v>203</v>
      </c>
      <c r="AB15" s="2" t="s">
        <v>203</v>
      </c>
      <c r="AC15" s="2" t="s">
        <v>203</v>
      </c>
      <c r="AD15" s="2" t="s">
        <v>203</v>
      </c>
      <c r="AF15" s="2" t="str">
        <f t="shared" si="8"/>
        <v>x</v>
      </c>
      <c r="AG15" s="2" t="s">
        <v>203</v>
      </c>
      <c r="AH15" s="2" t="s">
        <v>203</v>
      </c>
      <c r="AI15" s="2" t="str">
        <f t="shared" si="12"/>
        <v>x</v>
      </c>
      <c r="AJ15" s="2" t="str">
        <f t="shared" si="13"/>
        <v>x</v>
      </c>
      <c r="AL15" s="2" t="s">
        <v>203</v>
      </c>
      <c r="AM15" s="2" t="s">
        <v>203</v>
      </c>
      <c r="AN15" s="2" t="s">
        <v>203</v>
      </c>
      <c r="AO15" s="2" t="s">
        <v>203</v>
      </c>
      <c r="AP15" s="2" t="s">
        <v>203</v>
      </c>
      <c r="AR15" s="2" t="s">
        <v>203</v>
      </c>
      <c r="AU15" s="4" t="str">
        <f t="shared" si="14"/>
        <v>M01 - </v>
      </c>
      <c r="AV15" s="4" t="str">
        <f t="shared" si="15"/>
        <v>M02 - </v>
      </c>
      <c r="AW15" s="4" t="str">
        <f t="shared" si="16"/>
        <v>M03 - </v>
      </c>
      <c r="AX15" s="4" t="str">
        <f t="shared" si="17"/>
        <v>M04 - </v>
      </c>
      <c r="AY15" s="4" t="str">
        <f t="shared" si="18"/>
        <v>M05 - </v>
      </c>
      <c r="AZ15" s="4" t="str">
        <f t="shared" si="19"/>
        <v>M06 - </v>
      </c>
      <c r="BA15" s="4">
        <f t="shared" si="20"/>
      </c>
      <c r="BB15" s="4" t="str">
        <f t="shared" si="21"/>
        <v>M08 - </v>
      </c>
      <c r="BC15" s="4" t="str">
        <f t="shared" si="22"/>
        <v>M09 - </v>
      </c>
      <c r="BD15" s="4" t="str">
        <f t="shared" si="23"/>
        <v>M10a - </v>
      </c>
      <c r="BE15" s="4" t="str">
        <f t="shared" si="24"/>
        <v>M10b - </v>
      </c>
      <c r="BF15" s="4" t="str">
        <f t="shared" si="25"/>
        <v>M10c - </v>
      </c>
      <c r="BG15" s="4">
        <f t="shared" si="26"/>
      </c>
      <c r="BH15" s="4" t="str">
        <f t="shared" si="27"/>
        <v>M12 - </v>
      </c>
      <c r="BI15" s="4" t="str">
        <f t="shared" si="28"/>
        <v>M13 - </v>
      </c>
      <c r="BJ15" s="4" t="str">
        <f t="shared" si="29"/>
        <v>M14 - </v>
      </c>
      <c r="BK15" s="4" t="str">
        <f t="shared" si="30"/>
        <v>M15 - </v>
      </c>
      <c r="BL15" s="4" t="str">
        <f t="shared" si="31"/>
        <v>M16 - </v>
      </c>
      <c r="BM15" s="4">
        <f t="shared" si="32"/>
      </c>
      <c r="BN15" s="4" t="str">
        <f t="shared" si="33"/>
        <v>M18 - </v>
      </c>
      <c r="BO15" s="4">
        <f t="shared" si="34"/>
      </c>
      <c r="BP15" s="4">
        <f t="shared" si="35"/>
      </c>
      <c r="BQ15" s="4" t="e">
        <f>CONCATENATE(AU15,AV15,AW15,AX15,AY15,AZ15,BA15,BB15,BC15,BD15,BE15,BF15,BG15,BH15,BI15,BJ15,BK15,BL15,BM15,BN15,BO15,BP15,#REF!)</f>
        <v>#REF!</v>
      </c>
      <c r="BR15" s="4" t="e">
        <f t="shared" si="11"/>
        <v>#REF!</v>
      </c>
    </row>
    <row r="16" spans="1:70" ht="40.5">
      <c r="A16" s="43">
        <v>3</v>
      </c>
      <c r="B16" s="45">
        <v>14</v>
      </c>
      <c r="C16" s="46" t="s">
        <v>33</v>
      </c>
      <c r="D16" s="46" t="s">
        <v>30</v>
      </c>
      <c r="E16" s="47">
        <f t="shared" si="0"/>
        <v>2.67</v>
      </c>
      <c r="F16" s="43">
        <f t="shared" si="1"/>
        <v>2.75</v>
      </c>
      <c r="G16" s="48">
        <f t="shared" si="2"/>
        <v>7</v>
      </c>
      <c r="H16" s="44" t="str">
        <f t="shared" si="3"/>
        <v>Alto</v>
      </c>
      <c r="I16" s="49" t="s">
        <v>180</v>
      </c>
      <c r="J16" s="49" t="e">
        <f t="shared" si="4"/>
        <v>#REF!</v>
      </c>
      <c r="K16" s="49">
        <v>2</v>
      </c>
      <c r="L16" s="19">
        <v>2</v>
      </c>
      <c r="M16" s="19">
        <v>5</v>
      </c>
      <c r="N16" s="19">
        <v>1</v>
      </c>
      <c r="O16" s="19">
        <v>4</v>
      </c>
      <c r="P16" s="19">
        <v>1</v>
      </c>
      <c r="Q16" s="19">
        <v>3</v>
      </c>
      <c r="R16" s="21">
        <f t="shared" si="5"/>
        <v>2.67</v>
      </c>
      <c r="S16" s="19">
        <v>5</v>
      </c>
      <c r="T16" s="19">
        <v>1</v>
      </c>
      <c r="U16" s="19">
        <v>1</v>
      </c>
      <c r="V16" s="19">
        <v>4</v>
      </c>
      <c r="W16" s="20">
        <f t="shared" si="6"/>
        <v>2.75</v>
      </c>
      <c r="X16" s="20">
        <f t="shared" si="7"/>
        <v>7.342499999999999</v>
      </c>
      <c r="Y16" s="2" t="s">
        <v>203</v>
      </c>
      <c r="Z16" s="2" t="s">
        <v>203</v>
      </c>
      <c r="AA16" s="2" t="s">
        <v>203</v>
      </c>
      <c r="AB16" s="2" t="s">
        <v>203</v>
      </c>
      <c r="AC16" s="2" t="s">
        <v>203</v>
      </c>
      <c r="AD16" s="2" t="s">
        <v>203</v>
      </c>
      <c r="AF16" s="2" t="str">
        <f t="shared" si="8"/>
        <v>x</v>
      </c>
      <c r="AG16" s="2" t="s">
        <v>203</v>
      </c>
      <c r="AH16" s="2" t="s">
        <v>203</v>
      </c>
      <c r="AI16" s="2" t="str">
        <f t="shared" si="12"/>
        <v>x</v>
      </c>
      <c r="AJ16" s="2" t="str">
        <f t="shared" si="13"/>
        <v>x</v>
      </c>
      <c r="AL16" s="2" t="s">
        <v>203</v>
      </c>
      <c r="AM16" s="2" t="s">
        <v>203</v>
      </c>
      <c r="AN16" s="2" t="s">
        <v>203</v>
      </c>
      <c r="AO16" s="2" t="s">
        <v>203</v>
      </c>
      <c r="AP16" s="2" t="s">
        <v>203</v>
      </c>
      <c r="AR16" s="2" t="s">
        <v>203</v>
      </c>
      <c r="AU16" s="4" t="str">
        <f t="shared" si="14"/>
        <v>M01 - </v>
      </c>
      <c r="AV16" s="4" t="str">
        <f t="shared" si="15"/>
        <v>M02 - </v>
      </c>
      <c r="AW16" s="4" t="str">
        <f t="shared" si="16"/>
        <v>M03 - </v>
      </c>
      <c r="AX16" s="4" t="str">
        <f t="shared" si="17"/>
        <v>M04 - </v>
      </c>
      <c r="AY16" s="4" t="str">
        <f t="shared" si="18"/>
        <v>M05 - </v>
      </c>
      <c r="AZ16" s="4" t="str">
        <f t="shared" si="19"/>
        <v>M06 - </v>
      </c>
      <c r="BA16" s="4">
        <f t="shared" si="20"/>
      </c>
      <c r="BB16" s="4" t="str">
        <f t="shared" si="21"/>
        <v>M08 - </v>
      </c>
      <c r="BC16" s="4" t="str">
        <f t="shared" si="22"/>
        <v>M09 - </v>
      </c>
      <c r="BD16" s="4" t="str">
        <f t="shared" si="23"/>
        <v>M10a - </v>
      </c>
      <c r="BE16" s="4" t="str">
        <f t="shared" si="24"/>
        <v>M10b - </v>
      </c>
      <c r="BF16" s="4" t="str">
        <f t="shared" si="25"/>
        <v>M10c - </v>
      </c>
      <c r="BG16" s="4">
        <f t="shared" si="26"/>
      </c>
      <c r="BH16" s="4" t="str">
        <f t="shared" si="27"/>
        <v>M12 - </v>
      </c>
      <c r="BI16" s="4" t="str">
        <f t="shared" si="28"/>
        <v>M13 - </v>
      </c>
      <c r="BJ16" s="4" t="str">
        <f t="shared" si="29"/>
        <v>M14 - </v>
      </c>
      <c r="BK16" s="4" t="str">
        <f t="shared" si="30"/>
        <v>M15 - </v>
      </c>
      <c r="BL16" s="4" t="str">
        <f t="shared" si="31"/>
        <v>M16 - </v>
      </c>
      <c r="BM16" s="4">
        <f t="shared" si="32"/>
      </c>
      <c r="BN16" s="4" t="str">
        <f t="shared" si="33"/>
        <v>M18 - </v>
      </c>
      <c r="BO16" s="4">
        <f t="shared" si="34"/>
      </c>
      <c r="BP16" s="4">
        <f t="shared" si="35"/>
      </c>
      <c r="BQ16" s="4" t="e">
        <f>CONCATENATE(AU16,AV16,AW16,AX16,AY16,AZ16,BA16,BB16,BC16,BD16,BE16,BF16,BG16,BH16,BI16,BJ16,BK16,BL16,BM16,BN16,BO16,BP16,#REF!)</f>
        <v>#REF!</v>
      </c>
      <c r="BR16" s="4" t="e">
        <f t="shared" si="11"/>
        <v>#REF!</v>
      </c>
    </row>
    <row r="17" spans="1:70" ht="40.5">
      <c r="A17" s="43">
        <v>3</v>
      </c>
      <c r="B17" s="45">
        <v>15</v>
      </c>
      <c r="C17" s="46" t="s">
        <v>34</v>
      </c>
      <c r="D17" s="46" t="s">
        <v>30</v>
      </c>
      <c r="E17" s="47">
        <f t="shared" si="0"/>
        <v>3</v>
      </c>
      <c r="F17" s="43">
        <f t="shared" si="1"/>
        <v>2.75</v>
      </c>
      <c r="G17" s="48">
        <f t="shared" si="2"/>
        <v>8</v>
      </c>
      <c r="H17" s="44" t="str">
        <f t="shared" si="3"/>
        <v>Alto</v>
      </c>
      <c r="I17" s="49" t="s">
        <v>180</v>
      </c>
      <c r="J17" s="49" t="e">
        <f t="shared" si="4"/>
        <v>#REF!</v>
      </c>
      <c r="K17" s="49">
        <v>2</v>
      </c>
      <c r="L17" s="19">
        <v>2</v>
      </c>
      <c r="M17" s="19">
        <v>5</v>
      </c>
      <c r="N17" s="19">
        <v>3</v>
      </c>
      <c r="O17" s="19">
        <v>4</v>
      </c>
      <c r="P17" s="19">
        <v>1</v>
      </c>
      <c r="Q17" s="19">
        <v>3</v>
      </c>
      <c r="R17" s="21">
        <f t="shared" si="5"/>
        <v>3</v>
      </c>
      <c r="S17" s="19">
        <v>5</v>
      </c>
      <c r="T17" s="19">
        <v>1</v>
      </c>
      <c r="U17" s="19">
        <v>1</v>
      </c>
      <c r="V17" s="19">
        <v>4</v>
      </c>
      <c r="W17" s="20">
        <f t="shared" si="6"/>
        <v>2.75</v>
      </c>
      <c r="X17" s="20">
        <f t="shared" si="7"/>
        <v>8.25</v>
      </c>
      <c r="Y17" s="2" t="s">
        <v>203</v>
      </c>
      <c r="Z17" s="2" t="s">
        <v>203</v>
      </c>
      <c r="AA17" s="2" t="s">
        <v>203</v>
      </c>
      <c r="AB17" s="2" t="s">
        <v>203</v>
      </c>
      <c r="AC17" s="2" t="s">
        <v>203</v>
      </c>
      <c r="AD17" s="2" t="s">
        <v>203</v>
      </c>
      <c r="AF17" s="2" t="str">
        <f t="shared" si="8"/>
        <v>x</v>
      </c>
      <c r="AG17" s="2" t="s">
        <v>203</v>
      </c>
      <c r="AH17" s="2" t="s">
        <v>203</v>
      </c>
      <c r="AI17" s="2" t="str">
        <f t="shared" si="12"/>
        <v>x</v>
      </c>
      <c r="AJ17" s="2" t="str">
        <f t="shared" si="13"/>
        <v>x</v>
      </c>
      <c r="AL17" s="2" t="s">
        <v>203</v>
      </c>
      <c r="AM17" s="2" t="s">
        <v>203</v>
      </c>
      <c r="AN17" s="2" t="s">
        <v>203</v>
      </c>
      <c r="AO17" s="2" t="s">
        <v>203</v>
      </c>
      <c r="AP17" s="2" t="s">
        <v>203</v>
      </c>
      <c r="AR17" s="2" t="s">
        <v>203</v>
      </c>
      <c r="AU17" s="4" t="str">
        <f t="shared" si="14"/>
        <v>M01 - </v>
      </c>
      <c r="AV17" s="4" t="str">
        <f t="shared" si="15"/>
        <v>M02 - </v>
      </c>
      <c r="AW17" s="4" t="str">
        <f t="shared" si="16"/>
        <v>M03 - </v>
      </c>
      <c r="AX17" s="4" t="str">
        <f t="shared" si="17"/>
        <v>M04 - </v>
      </c>
      <c r="AY17" s="4" t="str">
        <f t="shared" si="18"/>
        <v>M05 - </v>
      </c>
      <c r="AZ17" s="4" t="str">
        <f t="shared" si="19"/>
        <v>M06 - </v>
      </c>
      <c r="BA17" s="4">
        <f t="shared" si="20"/>
      </c>
      <c r="BB17" s="4" t="str">
        <f t="shared" si="21"/>
        <v>M08 - </v>
      </c>
      <c r="BC17" s="4" t="str">
        <f t="shared" si="22"/>
        <v>M09 - </v>
      </c>
      <c r="BD17" s="4" t="str">
        <f t="shared" si="23"/>
        <v>M10a - </v>
      </c>
      <c r="BE17" s="4" t="str">
        <f t="shared" si="24"/>
        <v>M10b - </v>
      </c>
      <c r="BF17" s="4" t="str">
        <f t="shared" si="25"/>
        <v>M10c - </v>
      </c>
      <c r="BG17" s="4">
        <f t="shared" si="26"/>
      </c>
      <c r="BH17" s="4" t="str">
        <f t="shared" si="27"/>
        <v>M12 - </v>
      </c>
      <c r="BI17" s="4" t="str">
        <f t="shared" si="28"/>
        <v>M13 - </v>
      </c>
      <c r="BJ17" s="4" t="str">
        <f t="shared" si="29"/>
        <v>M14 - </v>
      </c>
      <c r="BK17" s="4" t="str">
        <f t="shared" si="30"/>
        <v>M15 - </v>
      </c>
      <c r="BL17" s="4" t="str">
        <f t="shared" si="31"/>
        <v>M16 - </v>
      </c>
      <c r="BM17" s="4">
        <f t="shared" si="32"/>
      </c>
      <c r="BN17" s="4" t="str">
        <f t="shared" si="33"/>
        <v>M18 - </v>
      </c>
      <c r="BO17" s="4">
        <f t="shared" si="34"/>
      </c>
      <c r="BP17" s="4">
        <f t="shared" si="35"/>
      </c>
      <c r="BQ17" s="4" t="e">
        <f>CONCATENATE(AU17,AV17,AW17,AX17,AY17,AZ17,BA17,BB17,BC17,BD17,BE17,BF17,BG17,BH17,BI17,BJ17,BK17,BL17,BM17,BN17,BO17,BP17,#REF!)</f>
        <v>#REF!</v>
      </c>
      <c r="BR17" s="4" t="e">
        <f t="shared" si="11"/>
        <v>#REF!</v>
      </c>
    </row>
    <row r="18" spans="1:70" ht="40.5">
      <c r="A18" s="43">
        <v>3</v>
      </c>
      <c r="B18" s="45">
        <v>16</v>
      </c>
      <c r="C18" s="46" t="s">
        <v>35</v>
      </c>
      <c r="D18" s="46" t="s">
        <v>30</v>
      </c>
      <c r="E18" s="47">
        <f t="shared" si="0"/>
        <v>3.17</v>
      </c>
      <c r="F18" s="43">
        <f t="shared" si="1"/>
        <v>2.75</v>
      </c>
      <c r="G18" s="48">
        <f t="shared" si="2"/>
        <v>9</v>
      </c>
      <c r="H18" s="44" t="str">
        <f t="shared" si="3"/>
        <v>Alto</v>
      </c>
      <c r="I18" s="49" t="s">
        <v>180</v>
      </c>
      <c r="J18" s="49" t="e">
        <f t="shared" si="4"/>
        <v>#REF!</v>
      </c>
      <c r="K18" s="49">
        <v>2</v>
      </c>
      <c r="L18" s="19">
        <v>2</v>
      </c>
      <c r="M18" s="19">
        <v>5</v>
      </c>
      <c r="N18" s="19">
        <v>3</v>
      </c>
      <c r="O18" s="19">
        <v>5</v>
      </c>
      <c r="P18" s="19">
        <v>1</v>
      </c>
      <c r="Q18" s="19">
        <v>3</v>
      </c>
      <c r="R18" s="21">
        <f t="shared" si="5"/>
        <v>3.17</v>
      </c>
      <c r="S18" s="19">
        <v>5</v>
      </c>
      <c r="T18" s="19">
        <v>1</v>
      </c>
      <c r="U18" s="19">
        <v>1</v>
      </c>
      <c r="V18" s="19">
        <v>4</v>
      </c>
      <c r="W18" s="20">
        <f t="shared" si="6"/>
        <v>2.75</v>
      </c>
      <c r="X18" s="20">
        <f t="shared" si="7"/>
        <v>8.7175</v>
      </c>
      <c r="Y18" s="2" t="s">
        <v>203</v>
      </c>
      <c r="Z18" s="2" t="s">
        <v>203</v>
      </c>
      <c r="AA18" s="2" t="s">
        <v>203</v>
      </c>
      <c r="AB18" s="2" t="s">
        <v>203</v>
      </c>
      <c r="AC18" s="2" t="s">
        <v>203</v>
      </c>
      <c r="AD18" s="2" t="s">
        <v>203</v>
      </c>
      <c r="AF18" s="2" t="str">
        <f t="shared" si="8"/>
        <v>x</v>
      </c>
      <c r="AG18" s="2" t="s">
        <v>203</v>
      </c>
      <c r="AH18" s="2" t="s">
        <v>203</v>
      </c>
      <c r="AI18" s="2" t="str">
        <f t="shared" si="12"/>
        <v>x</v>
      </c>
      <c r="AJ18" s="2" t="str">
        <f t="shared" si="13"/>
        <v>x</v>
      </c>
      <c r="AL18" s="2" t="s">
        <v>203</v>
      </c>
      <c r="AM18" s="2" t="s">
        <v>203</v>
      </c>
      <c r="AN18" s="2" t="s">
        <v>203</v>
      </c>
      <c r="AO18" s="2" t="s">
        <v>203</v>
      </c>
      <c r="AP18" s="2" t="s">
        <v>203</v>
      </c>
      <c r="AR18" s="2" t="s">
        <v>203</v>
      </c>
      <c r="AU18" s="4" t="str">
        <f t="shared" si="14"/>
        <v>M01 - </v>
      </c>
      <c r="AV18" s="4" t="str">
        <f t="shared" si="15"/>
        <v>M02 - </v>
      </c>
      <c r="AW18" s="4" t="str">
        <f t="shared" si="16"/>
        <v>M03 - </v>
      </c>
      <c r="AX18" s="4" t="str">
        <f t="shared" si="17"/>
        <v>M04 - </v>
      </c>
      <c r="AY18" s="4" t="str">
        <f t="shared" si="18"/>
        <v>M05 - </v>
      </c>
      <c r="AZ18" s="4" t="str">
        <f t="shared" si="19"/>
        <v>M06 - </v>
      </c>
      <c r="BA18" s="4">
        <f t="shared" si="20"/>
      </c>
      <c r="BB18" s="4" t="str">
        <f t="shared" si="21"/>
        <v>M08 - </v>
      </c>
      <c r="BC18" s="4" t="str">
        <f t="shared" si="22"/>
        <v>M09 - </v>
      </c>
      <c r="BD18" s="4" t="str">
        <f t="shared" si="23"/>
        <v>M10a - </v>
      </c>
      <c r="BE18" s="4" t="str">
        <f t="shared" si="24"/>
        <v>M10b - </v>
      </c>
      <c r="BF18" s="4" t="str">
        <f t="shared" si="25"/>
        <v>M10c - </v>
      </c>
      <c r="BG18" s="4">
        <f t="shared" si="26"/>
      </c>
      <c r="BH18" s="4" t="str">
        <f t="shared" si="27"/>
        <v>M12 - </v>
      </c>
      <c r="BI18" s="4" t="str">
        <f t="shared" si="28"/>
        <v>M13 - </v>
      </c>
      <c r="BJ18" s="4" t="str">
        <f t="shared" si="29"/>
        <v>M14 - </v>
      </c>
      <c r="BK18" s="4" t="str">
        <f t="shared" si="30"/>
        <v>M15 - </v>
      </c>
      <c r="BL18" s="4" t="str">
        <f t="shared" si="31"/>
        <v>M16 - </v>
      </c>
      <c r="BM18" s="4">
        <f t="shared" si="32"/>
      </c>
      <c r="BN18" s="4" t="str">
        <f t="shared" si="33"/>
        <v>M18 - </v>
      </c>
      <c r="BO18" s="4">
        <f t="shared" si="34"/>
      </c>
      <c r="BP18" s="4">
        <f t="shared" si="35"/>
      </c>
      <c r="BQ18" s="4" t="e">
        <f>CONCATENATE(AU18,AV18,AW18,AX18,AY18,AZ18,BA18,BB18,BC18,BD18,BE18,BF18,BG18,BH18,BI18,BJ18,BK18,BL18,BM18,BN18,BO18,BP18,#REF!)</f>
        <v>#REF!</v>
      </c>
      <c r="BR18" s="4" t="e">
        <f t="shared" si="11"/>
        <v>#REF!</v>
      </c>
    </row>
    <row r="19" spans="1:70" ht="40.5">
      <c r="A19" s="43">
        <v>3</v>
      </c>
      <c r="B19" s="45">
        <v>17</v>
      </c>
      <c r="C19" s="46" t="s">
        <v>36</v>
      </c>
      <c r="D19" s="46" t="s">
        <v>30</v>
      </c>
      <c r="E19" s="47">
        <f t="shared" si="0"/>
        <v>2.83</v>
      </c>
      <c r="F19" s="43">
        <f t="shared" si="1"/>
        <v>2.75</v>
      </c>
      <c r="G19" s="48">
        <f t="shared" si="2"/>
        <v>8</v>
      </c>
      <c r="H19" s="44" t="str">
        <f t="shared" si="3"/>
        <v>Alto</v>
      </c>
      <c r="I19" s="49" t="s">
        <v>180</v>
      </c>
      <c r="J19" s="49" t="e">
        <f t="shared" si="4"/>
        <v>#REF!</v>
      </c>
      <c r="K19" s="49">
        <v>2</v>
      </c>
      <c r="L19" s="19">
        <v>2</v>
      </c>
      <c r="M19" s="19">
        <v>5</v>
      </c>
      <c r="N19" s="19">
        <v>1</v>
      </c>
      <c r="O19" s="19">
        <v>5</v>
      </c>
      <c r="P19" s="19">
        <v>1</v>
      </c>
      <c r="Q19" s="19">
        <v>3</v>
      </c>
      <c r="R19" s="21">
        <f t="shared" si="5"/>
        <v>2.83</v>
      </c>
      <c r="S19" s="19">
        <v>5</v>
      </c>
      <c r="T19" s="19">
        <v>1</v>
      </c>
      <c r="U19" s="19">
        <v>1</v>
      </c>
      <c r="V19" s="19">
        <v>4</v>
      </c>
      <c r="W19" s="20">
        <f t="shared" si="6"/>
        <v>2.75</v>
      </c>
      <c r="X19" s="20">
        <f t="shared" si="7"/>
        <v>7.782500000000001</v>
      </c>
      <c r="Y19" s="2" t="s">
        <v>203</v>
      </c>
      <c r="Z19" s="2" t="s">
        <v>203</v>
      </c>
      <c r="AA19" s="2" t="s">
        <v>203</v>
      </c>
      <c r="AB19" s="2" t="s">
        <v>203</v>
      </c>
      <c r="AC19" s="2" t="s">
        <v>203</v>
      </c>
      <c r="AD19" s="2" t="s">
        <v>203</v>
      </c>
      <c r="AF19" s="2" t="str">
        <f t="shared" si="8"/>
        <v>x</v>
      </c>
      <c r="AG19" s="2" t="s">
        <v>203</v>
      </c>
      <c r="AH19" s="2" t="s">
        <v>203</v>
      </c>
      <c r="AI19" s="2" t="str">
        <f t="shared" si="12"/>
        <v>x</v>
      </c>
      <c r="AJ19" s="2" t="str">
        <f t="shared" si="13"/>
        <v>x</v>
      </c>
      <c r="AL19" s="2" t="s">
        <v>203</v>
      </c>
      <c r="AM19" s="2" t="s">
        <v>203</v>
      </c>
      <c r="AN19" s="2" t="s">
        <v>203</v>
      </c>
      <c r="AO19" s="2" t="s">
        <v>203</v>
      </c>
      <c r="AP19" s="2" t="s">
        <v>203</v>
      </c>
      <c r="AR19" s="2" t="s">
        <v>203</v>
      </c>
      <c r="AU19" s="4" t="str">
        <f t="shared" si="14"/>
        <v>M01 - </v>
      </c>
      <c r="AV19" s="4" t="str">
        <f t="shared" si="15"/>
        <v>M02 - </v>
      </c>
      <c r="AW19" s="4" t="str">
        <f t="shared" si="16"/>
        <v>M03 - </v>
      </c>
      <c r="AX19" s="4" t="str">
        <f t="shared" si="17"/>
        <v>M04 - </v>
      </c>
      <c r="AY19" s="4" t="str">
        <f t="shared" si="18"/>
        <v>M05 - </v>
      </c>
      <c r="AZ19" s="4" t="str">
        <f t="shared" si="19"/>
        <v>M06 - </v>
      </c>
      <c r="BA19" s="4">
        <f t="shared" si="20"/>
      </c>
      <c r="BB19" s="4" t="str">
        <f t="shared" si="21"/>
        <v>M08 - </v>
      </c>
      <c r="BC19" s="4" t="str">
        <f t="shared" si="22"/>
        <v>M09 - </v>
      </c>
      <c r="BD19" s="4" t="str">
        <f t="shared" si="23"/>
        <v>M10a - </v>
      </c>
      <c r="BE19" s="4" t="str">
        <f t="shared" si="24"/>
        <v>M10b - </v>
      </c>
      <c r="BF19" s="4" t="str">
        <f t="shared" si="25"/>
        <v>M10c - </v>
      </c>
      <c r="BG19" s="4">
        <f t="shared" si="26"/>
      </c>
      <c r="BH19" s="4" t="str">
        <f t="shared" si="27"/>
        <v>M12 - </v>
      </c>
      <c r="BI19" s="4" t="str">
        <f t="shared" si="28"/>
        <v>M13 - </v>
      </c>
      <c r="BJ19" s="4" t="str">
        <f t="shared" si="29"/>
        <v>M14 - </v>
      </c>
      <c r="BK19" s="4" t="str">
        <f t="shared" si="30"/>
        <v>M15 - </v>
      </c>
      <c r="BL19" s="4" t="str">
        <f t="shared" si="31"/>
        <v>M16 - </v>
      </c>
      <c r="BM19" s="4">
        <f t="shared" si="32"/>
      </c>
      <c r="BN19" s="4" t="str">
        <f t="shared" si="33"/>
        <v>M18 - </v>
      </c>
      <c r="BO19" s="4">
        <f t="shared" si="34"/>
      </c>
      <c r="BP19" s="4">
        <f t="shared" si="35"/>
      </c>
      <c r="BQ19" s="4" t="e">
        <f>CONCATENATE(AU19,AV19,AW19,AX19,AY19,AZ19,BA19,BB19,BC19,BD19,BE19,BF19,BG19,BH19,BI19,BJ19,BK19,BL19,BM19,BN19,BO19,BP19,#REF!)</f>
        <v>#REF!</v>
      </c>
      <c r="BR19" s="4" t="e">
        <f t="shared" si="11"/>
        <v>#REF!</v>
      </c>
    </row>
    <row r="20" spans="1:70" ht="40.5">
      <c r="A20" s="43">
        <v>3</v>
      </c>
      <c r="B20" s="45">
        <v>18</v>
      </c>
      <c r="C20" s="46" t="s">
        <v>37</v>
      </c>
      <c r="D20" s="46" t="s">
        <v>38</v>
      </c>
      <c r="E20" s="47">
        <f t="shared" si="0"/>
        <v>2.67</v>
      </c>
      <c r="F20" s="43">
        <f t="shared" si="1"/>
        <v>2.75</v>
      </c>
      <c r="G20" s="48">
        <f t="shared" si="2"/>
        <v>7</v>
      </c>
      <c r="H20" s="44" t="str">
        <f t="shared" si="3"/>
        <v>Alto</v>
      </c>
      <c r="I20" s="49" t="s">
        <v>180</v>
      </c>
      <c r="J20" s="49" t="e">
        <f t="shared" si="4"/>
        <v>#REF!</v>
      </c>
      <c r="K20" s="49">
        <f>A20</f>
        <v>3</v>
      </c>
      <c r="L20" s="19">
        <v>2</v>
      </c>
      <c r="M20" s="19">
        <v>5</v>
      </c>
      <c r="N20" s="19">
        <v>1</v>
      </c>
      <c r="O20" s="19">
        <v>4</v>
      </c>
      <c r="P20" s="19">
        <v>1</v>
      </c>
      <c r="Q20" s="19">
        <v>3</v>
      </c>
      <c r="R20" s="21">
        <f t="shared" si="5"/>
        <v>2.67</v>
      </c>
      <c r="S20" s="19">
        <v>5</v>
      </c>
      <c r="T20" s="19">
        <v>1</v>
      </c>
      <c r="U20" s="19">
        <v>1</v>
      </c>
      <c r="V20" s="19">
        <v>4</v>
      </c>
      <c r="W20" s="20">
        <f t="shared" si="6"/>
        <v>2.75</v>
      </c>
      <c r="X20" s="20">
        <f t="shared" si="7"/>
        <v>7.342499999999999</v>
      </c>
      <c r="Y20" s="2" t="s">
        <v>203</v>
      </c>
      <c r="Z20" s="2" t="s">
        <v>203</v>
      </c>
      <c r="AA20" s="2" t="s">
        <v>203</v>
      </c>
      <c r="AB20" s="2" t="s">
        <v>203</v>
      </c>
      <c r="AC20" s="2" t="s">
        <v>203</v>
      </c>
      <c r="AD20" s="2" t="s">
        <v>203</v>
      </c>
      <c r="AF20" s="2" t="str">
        <f t="shared" si="8"/>
        <v>x</v>
      </c>
      <c r="AG20" s="2" t="s">
        <v>203</v>
      </c>
      <c r="AH20" s="2" t="s">
        <v>203</v>
      </c>
      <c r="AI20" s="2" t="str">
        <f t="shared" si="12"/>
        <v>x</v>
      </c>
      <c r="AJ20" s="2" t="str">
        <f t="shared" si="13"/>
        <v>x</v>
      </c>
      <c r="AL20" s="2" t="s">
        <v>203</v>
      </c>
      <c r="AM20" s="2" t="s">
        <v>203</v>
      </c>
      <c r="AN20" s="2" t="s">
        <v>203</v>
      </c>
      <c r="AO20" s="2" t="s">
        <v>203</v>
      </c>
      <c r="AP20" s="2" t="s">
        <v>203</v>
      </c>
      <c r="AR20" s="2" t="s">
        <v>203</v>
      </c>
      <c r="AU20" s="4" t="str">
        <f t="shared" si="14"/>
        <v>M01 - </v>
      </c>
      <c r="AV20" s="4" t="str">
        <f t="shared" si="15"/>
        <v>M02 - </v>
      </c>
      <c r="AW20" s="4" t="str">
        <f t="shared" si="16"/>
        <v>M03 - </v>
      </c>
      <c r="AX20" s="4" t="str">
        <f t="shared" si="17"/>
        <v>M04 - </v>
      </c>
      <c r="AY20" s="4" t="str">
        <f t="shared" si="18"/>
        <v>M05 - </v>
      </c>
      <c r="AZ20" s="4" t="str">
        <f t="shared" si="19"/>
        <v>M06 - </v>
      </c>
      <c r="BA20" s="4">
        <f t="shared" si="20"/>
      </c>
      <c r="BB20" s="4" t="str">
        <f t="shared" si="21"/>
        <v>M08 - </v>
      </c>
      <c r="BC20" s="4" t="str">
        <f t="shared" si="22"/>
        <v>M09 - </v>
      </c>
      <c r="BD20" s="4" t="str">
        <f t="shared" si="23"/>
        <v>M10a - </v>
      </c>
      <c r="BE20" s="4" t="str">
        <f t="shared" si="24"/>
        <v>M10b - </v>
      </c>
      <c r="BF20" s="4" t="str">
        <f t="shared" si="25"/>
        <v>M10c - </v>
      </c>
      <c r="BG20" s="4">
        <f t="shared" si="26"/>
      </c>
      <c r="BH20" s="4" t="str">
        <f t="shared" si="27"/>
        <v>M12 - </v>
      </c>
      <c r="BI20" s="4" t="str">
        <f t="shared" si="28"/>
        <v>M13 - </v>
      </c>
      <c r="BJ20" s="4" t="str">
        <f t="shared" si="29"/>
        <v>M14 - </v>
      </c>
      <c r="BK20" s="4" t="str">
        <f t="shared" si="30"/>
        <v>M15 - </v>
      </c>
      <c r="BL20" s="4" t="str">
        <f t="shared" si="31"/>
        <v>M16 - </v>
      </c>
      <c r="BM20" s="4">
        <f t="shared" si="32"/>
      </c>
      <c r="BN20" s="4" t="str">
        <f t="shared" si="33"/>
        <v>M18 - </v>
      </c>
      <c r="BO20" s="4">
        <f t="shared" si="34"/>
      </c>
      <c r="BP20" s="4">
        <f t="shared" si="35"/>
      </c>
      <c r="BQ20" s="4" t="e">
        <f>CONCATENATE(AU20,AV20,AW20,AX20,AY20,AZ20,BA20,BB20,BC20,BD20,BE20,BF20,BG20,BH20,BI20,BJ20,BK20,BL20,BM20,BN20,BO20,BP20,#REF!)</f>
        <v>#REF!</v>
      </c>
      <c r="BR20" s="4" t="e">
        <f t="shared" si="11"/>
        <v>#REF!</v>
      </c>
    </row>
    <row r="21" spans="1:70" ht="40.5">
      <c r="A21" s="43">
        <v>3</v>
      </c>
      <c r="B21" s="45">
        <v>19</v>
      </c>
      <c r="C21" s="46" t="s">
        <v>39</v>
      </c>
      <c r="D21" s="46" t="s">
        <v>40</v>
      </c>
      <c r="E21" s="47">
        <f t="shared" si="0"/>
        <v>2.67</v>
      </c>
      <c r="F21" s="43">
        <f t="shared" si="1"/>
        <v>2.75</v>
      </c>
      <c r="G21" s="48">
        <f t="shared" si="2"/>
        <v>7</v>
      </c>
      <c r="H21" s="44" t="str">
        <f t="shared" si="3"/>
        <v>Alto</v>
      </c>
      <c r="I21" s="49" t="s">
        <v>180</v>
      </c>
      <c r="J21" s="49" t="e">
        <f t="shared" si="4"/>
        <v>#REF!</v>
      </c>
      <c r="K21" s="49">
        <f>A21</f>
        <v>3</v>
      </c>
      <c r="L21" s="19">
        <v>2</v>
      </c>
      <c r="M21" s="19">
        <v>5</v>
      </c>
      <c r="N21" s="19">
        <v>1</v>
      </c>
      <c r="O21" s="19">
        <v>4</v>
      </c>
      <c r="P21" s="19">
        <v>1</v>
      </c>
      <c r="Q21" s="19">
        <v>3</v>
      </c>
      <c r="R21" s="21">
        <f t="shared" si="5"/>
        <v>2.67</v>
      </c>
      <c r="S21" s="19">
        <v>5</v>
      </c>
      <c r="T21" s="19">
        <v>1</v>
      </c>
      <c r="U21" s="19">
        <v>1</v>
      </c>
      <c r="V21" s="19">
        <v>4</v>
      </c>
      <c r="W21" s="20">
        <f t="shared" si="6"/>
        <v>2.75</v>
      </c>
      <c r="X21" s="20">
        <f t="shared" si="7"/>
        <v>7.342499999999999</v>
      </c>
      <c r="Y21" s="2" t="s">
        <v>203</v>
      </c>
      <c r="Z21" s="2" t="s">
        <v>203</v>
      </c>
      <c r="AA21" s="2" t="s">
        <v>203</v>
      </c>
      <c r="AB21" s="2" t="s">
        <v>203</v>
      </c>
      <c r="AC21" s="2" t="s">
        <v>203</v>
      </c>
      <c r="AD21" s="2" t="s">
        <v>203</v>
      </c>
      <c r="AF21" s="2" t="str">
        <f t="shared" si="8"/>
        <v>x</v>
      </c>
      <c r="AG21" s="2" t="s">
        <v>203</v>
      </c>
      <c r="AH21" s="2" t="s">
        <v>203</v>
      </c>
      <c r="AI21" s="2" t="str">
        <f t="shared" si="12"/>
        <v>x</v>
      </c>
      <c r="AJ21" s="2" t="str">
        <f t="shared" si="13"/>
        <v>x</v>
      </c>
      <c r="AL21" s="2" t="s">
        <v>203</v>
      </c>
      <c r="AM21" s="2" t="s">
        <v>203</v>
      </c>
      <c r="AN21" s="2" t="s">
        <v>203</v>
      </c>
      <c r="AO21" s="2" t="s">
        <v>203</v>
      </c>
      <c r="AP21" s="2" t="s">
        <v>203</v>
      </c>
      <c r="AR21" s="2" t="s">
        <v>203</v>
      </c>
      <c r="AU21" s="4" t="str">
        <f t="shared" si="14"/>
        <v>M01 - </v>
      </c>
      <c r="AV21" s="4" t="str">
        <f t="shared" si="15"/>
        <v>M02 - </v>
      </c>
      <c r="AW21" s="4" t="str">
        <f t="shared" si="16"/>
        <v>M03 - </v>
      </c>
      <c r="AX21" s="4" t="str">
        <f t="shared" si="17"/>
        <v>M04 - </v>
      </c>
      <c r="AY21" s="4" t="str">
        <f t="shared" si="18"/>
        <v>M05 - </v>
      </c>
      <c r="AZ21" s="4" t="str">
        <f t="shared" si="19"/>
        <v>M06 - </v>
      </c>
      <c r="BA21" s="4">
        <f t="shared" si="20"/>
      </c>
      <c r="BB21" s="4" t="str">
        <f t="shared" si="21"/>
        <v>M08 - </v>
      </c>
      <c r="BC21" s="4" t="str">
        <f t="shared" si="22"/>
        <v>M09 - </v>
      </c>
      <c r="BD21" s="4" t="str">
        <f t="shared" si="23"/>
        <v>M10a - </v>
      </c>
      <c r="BE21" s="4" t="str">
        <f t="shared" si="24"/>
        <v>M10b - </v>
      </c>
      <c r="BF21" s="4" t="str">
        <f t="shared" si="25"/>
        <v>M10c - </v>
      </c>
      <c r="BG21" s="4">
        <f t="shared" si="26"/>
      </c>
      <c r="BH21" s="4" t="str">
        <f t="shared" si="27"/>
        <v>M12 - </v>
      </c>
      <c r="BI21" s="4" t="str">
        <f t="shared" si="28"/>
        <v>M13 - </v>
      </c>
      <c r="BJ21" s="4" t="str">
        <f t="shared" si="29"/>
        <v>M14 - </v>
      </c>
      <c r="BK21" s="4" t="str">
        <f t="shared" si="30"/>
        <v>M15 - </v>
      </c>
      <c r="BL21" s="4" t="str">
        <f t="shared" si="31"/>
        <v>M16 - </v>
      </c>
      <c r="BM21" s="4">
        <f t="shared" si="32"/>
      </c>
      <c r="BN21" s="4" t="str">
        <f t="shared" si="33"/>
        <v>M18 - </v>
      </c>
      <c r="BO21" s="4">
        <f t="shared" si="34"/>
      </c>
      <c r="BP21" s="4">
        <f t="shared" si="35"/>
      </c>
      <c r="BQ21" s="4" t="e">
        <f>CONCATENATE(AU21,AV21,AW21,AX21,AY21,AZ21,BA21,BB21,BC21,BD21,BE21,BF21,BG21,BH21,BI21,BJ21,BK21,BL21,BM21,BN21,BO21,BP21,#REF!)</f>
        <v>#REF!</v>
      </c>
      <c r="BR21" s="4" t="e">
        <f t="shared" si="11"/>
        <v>#REF!</v>
      </c>
    </row>
    <row r="22" spans="1:70" ht="27">
      <c r="A22" s="43">
        <v>3</v>
      </c>
      <c r="B22" s="45">
        <v>20</v>
      </c>
      <c r="C22" s="46" t="s">
        <v>43</v>
      </c>
      <c r="D22" s="46" t="s">
        <v>27</v>
      </c>
      <c r="E22" s="47">
        <f t="shared" si="0"/>
        <v>2.67</v>
      </c>
      <c r="F22" s="43">
        <f t="shared" si="1"/>
        <v>2.5</v>
      </c>
      <c r="G22" s="48">
        <f t="shared" si="2"/>
        <v>7</v>
      </c>
      <c r="H22" s="44" t="str">
        <f t="shared" si="3"/>
        <v>Alto</v>
      </c>
      <c r="I22" s="49" t="s">
        <v>180</v>
      </c>
      <c r="J22" s="49" t="e">
        <f t="shared" si="4"/>
        <v>#REF!</v>
      </c>
      <c r="K22" s="49">
        <f>A22</f>
        <v>3</v>
      </c>
      <c r="L22" s="19">
        <v>2</v>
      </c>
      <c r="M22" s="19">
        <v>5</v>
      </c>
      <c r="N22" s="19">
        <v>1</v>
      </c>
      <c r="O22" s="19">
        <v>4</v>
      </c>
      <c r="P22" s="19">
        <v>1</v>
      </c>
      <c r="Q22" s="19">
        <v>3</v>
      </c>
      <c r="R22" s="21">
        <f t="shared" si="5"/>
        <v>2.67</v>
      </c>
      <c r="S22" s="19">
        <v>5</v>
      </c>
      <c r="T22" s="19">
        <v>1</v>
      </c>
      <c r="U22" s="19">
        <v>1</v>
      </c>
      <c r="V22" s="19">
        <v>3</v>
      </c>
      <c r="W22" s="20">
        <f t="shared" si="6"/>
        <v>2.5</v>
      </c>
      <c r="X22" s="20">
        <f t="shared" si="7"/>
        <v>6.675</v>
      </c>
      <c r="Y22" s="2" t="s">
        <v>203</v>
      </c>
      <c r="Z22" s="2" t="s">
        <v>203</v>
      </c>
      <c r="AA22" s="2" t="s">
        <v>203</v>
      </c>
      <c r="AB22" s="2" t="s">
        <v>203</v>
      </c>
      <c r="AC22" s="2" t="s">
        <v>203</v>
      </c>
      <c r="AD22" s="2" t="s">
        <v>203</v>
      </c>
      <c r="AF22" s="2" t="str">
        <f t="shared" si="8"/>
        <v>x</v>
      </c>
      <c r="AG22" s="2" t="s">
        <v>203</v>
      </c>
      <c r="AH22" s="2" t="s">
        <v>203</v>
      </c>
      <c r="AI22" s="2" t="str">
        <f t="shared" si="12"/>
        <v>x</v>
      </c>
      <c r="AJ22" s="2" t="str">
        <f t="shared" si="13"/>
        <v>x</v>
      </c>
      <c r="AL22" s="2" t="s">
        <v>203</v>
      </c>
      <c r="AM22" s="2" t="s">
        <v>203</v>
      </c>
      <c r="AN22" s="2" t="s">
        <v>203</v>
      </c>
      <c r="AO22" s="2" t="s">
        <v>203</v>
      </c>
      <c r="AP22" s="2" t="s">
        <v>203</v>
      </c>
      <c r="AR22" s="2" t="s">
        <v>203</v>
      </c>
      <c r="AU22" s="4" t="str">
        <f t="shared" si="14"/>
        <v>M01 - </v>
      </c>
      <c r="AV22" s="4" t="str">
        <f t="shared" si="15"/>
        <v>M02 - </v>
      </c>
      <c r="AW22" s="4" t="str">
        <f t="shared" si="16"/>
        <v>M03 - </v>
      </c>
      <c r="AX22" s="4" t="str">
        <f t="shared" si="17"/>
        <v>M04 - </v>
      </c>
      <c r="AY22" s="4" t="str">
        <f t="shared" si="18"/>
        <v>M05 - </v>
      </c>
      <c r="AZ22" s="4" t="str">
        <f t="shared" si="19"/>
        <v>M06 - </v>
      </c>
      <c r="BA22" s="4">
        <f t="shared" si="20"/>
      </c>
      <c r="BB22" s="4" t="str">
        <f t="shared" si="21"/>
        <v>M08 - </v>
      </c>
      <c r="BC22" s="4" t="str">
        <f t="shared" si="22"/>
        <v>M09 - </v>
      </c>
      <c r="BD22" s="4" t="str">
        <f t="shared" si="23"/>
        <v>M10a - </v>
      </c>
      <c r="BE22" s="4" t="str">
        <f t="shared" si="24"/>
        <v>M10b - </v>
      </c>
      <c r="BF22" s="4" t="str">
        <f t="shared" si="25"/>
        <v>M10c - </v>
      </c>
      <c r="BG22" s="4">
        <f t="shared" si="26"/>
      </c>
      <c r="BH22" s="4" t="str">
        <f t="shared" si="27"/>
        <v>M12 - </v>
      </c>
      <c r="BI22" s="4" t="str">
        <f t="shared" si="28"/>
        <v>M13 - </v>
      </c>
      <c r="BJ22" s="4" t="str">
        <f t="shared" si="29"/>
        <v>M14 - </v>
      </c>
      <c r="BK22" s="4" t="str">
        <f t="shared" si="30"/>
        <v>M15 - </v>
      </c>
      <c r="BL22" s="4" t="str">
        <f t="shared" si="31"/>
        <v>M16 - </v>
      </c>
      <c r="BM22" s="4">
        <f t="shared" si="32"/>
      </c>
      <c r="BN22" s="4" t="str">
        <f t="shared" si="33"/>
        <v>M18 - </v>
      </c>
      <c r="BO22" s="4">
        <f t="shared" si="34"/>
      </c>
      <c r="BP22" s="4">
        <f t="shared" si="35"/>
      </c>
      <c r="BQ22" s="4" t="e">
        <f>CONCATENATE(AU22,AV22,AW22,AX22,AY22,AZ22,BA22,BB22,BC22,BD22,BE22,BF22,BG22,BH22,BI22,BJ22,BK22,BL22,BM22,BN22,BO22,BP22,#REF!)</f>
        <v>#REF!</v>
      </c>
      <c r="BR22" s="4" t="e">
        <f t="shared" si="11"/>
        <v>#REF!</v>
      </c>
    </row>
    <row r="23" spans="1:70" ht="40.5">
      <c r="A23" s="44" t="s">
        <v>209</v>
      </c>
      <c r="B23" s="45">
        <v>21</v>
      </c>
      <c r="C23" s="50" t="s">
        <v>44</v>
      </c>
      <c r="D23" s="50" t="s">
        <v>21</v>
      </c>
      <c r="E23" s="47">
        <f t="shared" si="0"/>
        <v>2.5</v>
      </c>
      <c r="F23" s="43">
        <f t="shared" si="1"/>
        <v>2.5</v>
      </c>
      <c r="G23" s="48">
        <f t="shared" si="2"/>
        <v>6</v>
      </c>
      <c r="H23" s="44" t="str">
        <f t="shared" si="3"/>
        <v>Medio</v>
      </c>
      <c r="I23" s="49" t="s">
        <v>180</v>
      </c>
      <c r="J23" s="49" t="e">
        <f t="shared" si="4"/>
        <v>#REF!</v>
      </c>
      <c r="K23" s="49" t="s">
        <v>216</v>
      </c>
      <c r="L23" s="19">
        <v>2</v>
      </c>
      <c r="M23" s="19">
        <v>5</v>
      </c>
      <c r="N23" s="19">
        <v>1</v>
      </c>
      <c r="O23" s="19">
        <v>3</v>
      </c>
      <c r="P23" s="19">
        <v>1</v>
      </c>
      <c r="Q23" s="19">
        <v>3</v>
      </c>
      <c r="R23" s="21">
        <f t="shared" si="5"/>
        <v>2.5</v>
      </c>
      <c r="S23" s="19">
        <v>5</v>
      </c>
      <c r="T23" s="19">
        <v>1</v>
      </c>
      <c r="U23" s="19">
        <v>1</v>
      </c>
      <c r="V23" s="19">
        <v>3</v>
      </c>
      <c r="W23" s="20">
        <f t="shared" si="6"/>
        <v>2.5</v>
      </c>
      <c r="X23" s="20">
        <f t="shared" si="7"/>
        <v>6.25</v>
      </c>
      <c r="Y23" s="2" t="s">
        <v>203</v>
      </c>
      <c r="Z23" s="2" t="s">
        <v>203</v>
      </c>
      <c r="AA23" s="2" t="s">
        <v>203</v>
      </c>
      <c r="AB23" s="2" t="s">
        <v>203</v>
      </c>
      <c r="AC23" s="2" t="s">
        <v>203</v>
      </c>
      <c r="AD23" s="2" t="s">
        <v>203</v>
      </c>
      <c r="AF23" s="2">
        <f t="shared" si="8"/>
      </c>
      <c r="AG23" s="2" t="s">
        <v>203</v>
      </c>
      <c r="AH23" s="2" t="s">
        <v>203</v>
      </c>
      <c r="AI23" s="2" t="str">
        <f t="shared" si="12"/>
        <v>x</v>
      </c>
      <c r="AJ23" s="2">
        <f t="shared" si="13"/>
      </c>
      <c r="AL23" s="2" t="s">
        <v>203</v>
      </c>
      <c r="AM23" s="2" t="s">
        <v>203</v>
      </c>
      <c r="AN23" s="2" t="s">
        <v>203</v>
      </c>
      <c r="AO23" s="2" t="s">
        <v>203</v>
      </c>
      <c r="AP23" s="2" t="s">
        <v>203</v>
      </c>
      <c r="AR23" s="2" t="s">
        <v>203</v>
      </c>
      <c r="AU23" s="4" t="str">
        <f t="shared" si="14"/>
        <v>M01 - </v>
      </c>
      <c r="AV23" s="4" t="str">
        <f t="shared" si="15"/>
        <v>M02 - </v>
      </c>
      <c r="AW23" s="4" t="str">
        <f t="shared" si="16"/>
        <v>M03 - </v>
      </c>
      <c r="AX23" s="4" t="str">
        <f t="shared" si="17"/>
        <v>M04 - </v>
      </c>
      <c r="AY23" s="4" t="str">
        <f t="shared" si="18"/>
        <v>M05 - </v>
      </c>
      <c r="AZ23" s="4" t="str">
        <f t="shared" si="19"/>
        <v>M06 - </v>
      </c>
      <c r="BA23" s="4">
        <f t="shared" si="20"/>
      </c>
      <c r="BB23" s="4">
        <f t="shared" si="21"/>
      </c>
      <c r="BC23" s="4" t="str">
        <f t="shared" si="22"/>
        <v>M09 - </v>
      </c>
      <c r="BD23" s="4" t="str">
        <f t="shared" si="23"/>
        <v>M10a - </v>
      </c>
      <c r="BE23" s="4" t="str">
        <f t="shared" si="24"/>
        <v>M10b - </v>
      </c>
      <c r="BF23" s="4">
        <f t="shared" si="25"/>
      </c>
      <c r="BG23" s="4">
        <f t="shared" si="26"/>
      </c>
      <c r="BH23" s="4" t="str">
        <f t="shared" si="27"/>
        <v>M12 - </v>
      </c>
      <c r="BI23" s="4" t="str">
        <f t="shared" si="28"/>
        <v>M13 - </v>
      </c>
      <c r="BJ23" s="4" t="str">
        <f t="shared" si="29"/>
        <v>M14 - </v>
      </c>
      <c r="BK23" s="4" t="str">
        <f t="shared" si="30"/>
        <v>M15 - </v>
      </c>
      <c r="BL23" s="4" t="str">
        <f t="shared" si="31"/>
        <v>M16 - </v>
      </c>
      <c r="BM23" s="4">
        <f t="shared" si="32"/>
      </c>
      <c r="BN23" s="4" t="str">
        <f t="shared" si="33"/>
        <v>M18 - </v>
      </c>
      <c r="BO23" s="4">
        <f t="shared" si="34"/>
      </c>
      <c r="BP23" s="4">
        <f t="shared" si="35"/>
      </c>
      <c r="BQ23" s="4" t="e">
        <f>CONCATENATE(AU23,AV23,AW23,AX23,AY23,AZ23,BA23,BB23,BC23,BD23,BE23,BF23,BG23,BH23,BI23,BJ23,BK23,BL23,BM23,BN23,BO23,BP23,#REF!)</f>
        <v>#REF!</v>
      </c>
      <c r="BR23" s="4" t="e">
        <f t="shared" si="11"/>
        <v>#REF!</v>
      </c>
    </row>
    <row r="24" spans="1:70" ht="27">
      <c r="A24" s="44">
        <v>3</v>
      </c>
      <c r="B24" s="45">
        <v>22</v>
      </c>
      <c r="C24" s="50" t="s">
        <v>45</v>
      </c>
      <c r="D24" s="50" t="s">
        <v>46</v>
      </c>
      <c r="E24" s="47">
        <f t="shared" si="0"/>
        <v>2.67</v>
      </c>
      <c r="F24" s="43">
        <f t="shared" si="1"/>
        <v>2.75</v>
      </c>
      <c r="G24" s="48">
        <f t="shared" si="2"/>
        <v>7</v>
      </c>
      <c r="H24" s="44" t="str">
        <f t="shared" si="3"/>
        <v>Alto</v>
      </c>
      <c r="I24" s="49" t="s">
        <v>180</v>
      </c>
      <c r="J24" s="49" t="e">
        <f t="shared" si="4"/>
        <v>#REF!</v>
      </c>
      <c r="K24" s="49">
        <v>2</v>
      </c>
      <c r="L24" s="19">
        <v>2</v>
      </c>
      <c r="M24" s="19">
        <v>5</v>
      </c>
      <c r="N24" s="19">
        <v>1</v>
      </c>
      <c r="O24" s="19">
        <v>4</v>
      </c>
      <c r="P24" s="19">
        <v>1</v>
      </c>
      <c r="Q24" s="19">
        <v>3</v>
      </c>
      <c r="R24" s="21">
        <f t="shared" si="5"/>
        <v>2.67</v>
      </c>
      <c r="S24" s="19">
        <v>5</v>
      </c>
      <c r="T24" s="19">
        <v>1</v>
      </c>
      <c r="U24" s="19">
        <v>1</v>
      </c>
      <c r="V24" s="19">
        <v>4</v>
      </c>
      <c r="W24" s="20">
        <f t="shared" si="6"/>
        <v>2.75</v>
      </c>
      <c r="X24" s="20">
        <f t="shared" si="7"/>
        <v>7.342499999999999</v>
      </c>
      <c r="Y24" s="2" t="s">
        <v>203</v>
      </c>
      <c r="Z24" s="2" t="s">
        <v>203</v>
      </c>
      <c r="AA24" s="2" t="s">
        <v>203</v>
      </c>
      <c r="AB24" s="2" t="s">
        <v>203</v>
      </c>
      <c r="AC24" s="2" t="s">
        <v>203</v>
      </c>
      <c r="AD24" s="2" t="s">
        <v>203</v>
      </c>
      <c r="AF24" s="2" t="str">
        <f t="shared" si="8"/>
        <v>x</v>
      </c>
      <c r="AG24" s="2" t="s">
        <v>203</v>
      </c>
      <c r="AH24" s="2" t="s">
        <v>203</v>
      </c>
      <c r="AI24" s="2" t="str">
        <f t="shared" si="12"/>
        <v>x</v>
      </c>
      <c r="AJ24" s="2" t="str">
        <f t="shared" si="13"/>
        <v>x</v>
      </c>
      <c r="AL24" s="2" t="s">
        <v>203</v>
      </c>
      <c r="AM24" s="2" t="s">
        <v>203</v>
      </c>
      <c r="AN24" s="2" t="s">
        <v>203</v>
      </c>
      <c r="AO24" s="2" t="s">
        <v>203</v>
      </c>
      <c r="AP24" s="2" t="s">
        <v>203</v>
      </c>
      <c r="AR24" s="2" t="s">
        <v>203</v>
      </c>
      <c r="AU24" s="4" t="str">
        <f t="shared" si="14"/>
        <v>M01 - </v>
      </c>
      <c r="AV24" s="4" t="str">
        <f t="shared" si="15"/>
        <v>M02 - </v>
      </c>
      <c r="AW24" s="4" t="str">
        <f t="shared" si="16"/>
        <v>M03 - </v>
      </c>
      <c r="AX24" s="4" t="str">
        <f t="shared" si="17"/>
        <v>M04 - </v>
      </c>
      <c r="AY24" s="4" t="str">
        <f t="shared" si="18"/>
        <v>M05 - </v>
      </c>
      <c r="AZ24" s="4" t="str">
        <f t="shared" si="19"/>
        <v>M06 - </v>
      </c>
      <c r="BA24" s="4">
        <f t="shared" si="20"/>
      </c>
      <c r="BB24" s="4" t="str">
        <f t="shared" si="21"/>
        <v>M08 - </v>
      </c>
      <c r="BC24" s="4" t="str">
        <f t="shared" si="22"/>
        <v>M09 - </v>
      </c>
      <c r="BD24" s="4" t="str">
        <f t="shared" si="23"/>
        <v>M10a - </v>
      </c>
      <c r="BE24" s="4" t="str">
        <f t="shared" si="24"/>
        <v>M10b - </v>
      </c>
      <c r="BF24" s="4" t="str">
        <f t="shared" si="25"/>
        <v>M10c - </v>
      </c>
      <c r="BG24" s="4">
        <f t="shared" si="26"/>
      </c>
      <c r="BH24" s="4" t="str">
        <f t="shared" si="27"/>
        <v>M12 - </v>
      </c>
      <c r="BI24" s="4" t="str">
        <f t="shared" si="28"/>
        <v>M13 - </v>
      </c>
      <c r="BJ24" s="4" t="str">
        <f t="shared" si="29"/>
        <v>M14 - </v>
      </c>
      <c r="BK24" s="4" t="str">
        <f t="shared" si="30"/>
        <v>M15 - </v>
      </c>
      <c r="BL24" s="4" t="str">
        <f t="shared" si="31"/>
        <v>M16 - </v>
      </c>
      <c r="BM24" s="4">
        <f t="shared" si="32"/>
      </c>
      <c r="BN24" s="4" t="str">
        <f t="shared" si="33"/>
        <v>M18 - </v>
      </c>
      <c r="BO24" s="4">
        <f t="shared" si="34"/>
      </c>
      <c r="BP24" s="4">
        <f t="shared" si="35"/>
      </c>
      <c r="BQ24" s="4" t="e">
        <f>CONCATENATE(AU24,AV24,AW24,AX24,AY24,AZ24,BA24,BB24,BC24,BD24,BE24,BF24,BG24,BH24,BI24,BJ24,BK24,BL24,BM24,BN24,BO24,BP24,#REF!)</f>
        <v>#REF!</v>
      </c>
      <c r="BR24" s="4" t="e">
        <f t="shared" si="11"/>
        <v>#REF!</v>
      </c>
    </row>
    <row r="25" spans="1:70" ht="40.5">
      <c r="A25" s="44">
        <v>3</v>
      </c>
      <c r="B25" s="45">
        <v>23</v>
      </c>
      <c r="C25" s="50" t="s">
        <v>148</v>
      </c>
      <c r="D25" s="50" t="s">
        <v>47</v>
      </c>
      <c r="E25" s="47">
        <f t="shared" si="0"/>
        <v>2.5</v>
      </c>
      <c r="F25" s="43">
        <f t="shared" si="1"/>
        <v>2.75</v>
      </c>
      <c r="G25" s="48">
        <f t="shared" si="2"/>
        <v>7</v>
      </c>
      <c r="H25" s="44" t="str">
        <f t="shared" si="3"/>
        <v>Alto</v>
      </c>
      <c r="I25" s="49" t="s">
        <v>180</v>
      </c>
      <c r="J25" s="49" t="e">
        <f t="shared" si="4"/>
        <v>#REF!</v>
      </c>
      <c r="K25" s="49">
        <v>2</v>
      </c>
      <c r="L25" s="19">
        <v>2</v>
      </c>
      <c r="M25" s="19">
        <v>5</v>
      </c>
      <c r="N25" s="19">
        <v>1</v>
      </c>
      <c r="O25" s="19">
        <v>3</v>
      </c>
      <c r="P25" s="19">
        <v>1</v>
      </c>
      <c r="Q25" s="19">
        <v>3</v>
      </c>
      <c r="R25" s="21">
        <f t="shared" si="5"/>
        <v>2.5</v>
      </c>
      <c r="S25" s="19">
        <v>5</v>
      </c>
      <c r="T25" s="19">
        <v>1</v>
      </c>
      <c r="U25" s="19">
        <v>1</v>
      </c>
      <c r="V25" s="19">
        <v>4</v>
      </c>
      <c r="W25" s="20">
        <f t="shared" si="6"/>
        <v>2.75</v>
      </c>
      <c r="X25" s="20">
        <f t="shared" si="7"/>
        <v>6.875</v>
      </c>
      <c r="Y25" s="2" t="s">
        <v>203</v>
      </c>
      <c r="Z25" s="2" t="s">
        <v>203</v>
      </c>
      <c r="AA25" s="2" t="s">
        <v>203</v>
      </c>
      <c r="AB25" s="2" t="s">
        <v>203</v>
      </c>
      <c r="AC25" s="2" t="s">
        <v>203</v>
      </c>
      <c r="AD25" s="2" t="s">
        <v>203</v>
      </c>
      <c r="AF25" s="2" t="str">
        <f t="shared" si="8"/>
        <v>x</v>
      </c>
      <c r="AG25" s="2" t="s">
        <v>203</v>
      </c>
      <c r="AH25" s="2" t="s">
        <v>203</v>
      </c>
      <c r="AI25" s="2" t="str">
        <f t="shared" si="12"/>
        <v>x</v>
      </c>
      <c r="AJ25" s="2" t="str">
        <f t="shared" si="13"/>
        <v>x</v>
      </c>
      <c r="AL25" s="2" t="s">
        <v>203</v>
      </c>
      <c r="AM25" s="2" t="s">
        <v>203</v>
      </c>
      <c r="AN25" s="2" t="s">
        <v>203</v>
      </c>
      <c r="AO25" s="2" t="s">
        <v>203</v>
      </c>
      <c r="AP25" s="2" t="s">
        <v>203</v>
      </c>
      <c r="AR25" s="2" t="s">
        <v>203</v>
      </c>
      <c r="AU25" s="4" t="str">
        <f t="shared" si="14"/>
        <v>M01 - </v>
      </c>
      <c r="AV25" s="4" t="str">
        <f t="shared" si="15"/>
        <v>M02 - </v>
      </c>
      <c r="AW25" s="4" t="str">
        <f t="shared" si="16"/>
        <v>M03 - </v>
      </c>
      <c r="AX25" s="4" t="str">
        <f t="shared" si="17"/>
        <v>M04 - </v>
      </c>
      <c r="AY25" s="4" t="str">
        <f t="shared" si="18"/>
        <v>M05 - </v>
      </c>
      <c r="AZ25" s="4" t="str">
        <f t="shared" si="19"/>
        <v>M06 - </v>
      </c>
      <c r="BA25" s="4">
        <f t="shared" si="20"/>
      </c>
      <c r="BB25" s="4" t="str">
        <f t="shared" si="21"/>
        <v>M08 - </v>
      </c>
      <c r="BC25" s="4" t="str">
        <f t="shared" si="22"/>
        <v>M09 - </v>
      </c>
      <c r="BD25" s="4" t="str">
        <f t="shared" si="23"/>
        <v>M10a - </v>
      </c>
      <c r="BE25" s="4" t="str">
        <f t="shared" si="24"/>
        <v>M10b - </v>
      </c>
      <c r="BF25" s="4" t="str">
        <f t="shared" si="25"/>
        <v>M10c - </v>
      </c>
      <c r="BG25" s="4">
        <f t="shared" si="26"/>
      </c>
      <c r="BH25" s="4" t="str">
        <f t="shared" si="27"/>
        <v>M12 - </v>
      </c>
      <c r="BI25" s="4" t="str">
        <f t="shared" si="28"/>
        <v>M13 - </v>
      </c>
      <c r="BJ25" s="4" t="str">
        <f t="shared" si="29"/>
        <v>M14 - </v>
      </c>
      <c r="BK25" s="4" t="str">
        <f t="shared" si="30"/>
        <v>M15 - </v>
      </c>
      <c r="BL25" s="4" t="str">
        <f t="shared" si="31"/>
        <v>M16 - </v>
      </c>
      <c r="BM25" s="4">
        <f t="shared" si="32"/>
      </c>
      <c r="BN25" s="4" t="str">
        <f t="shared" si="33"/>
        <v>M18 - </v>
      </c>
      <c r="BO25" s="4">
        <f t="shared" si="34"/>
      </c>
      <c r="BP25" s="4">
        <f t="shared" si="35"/>
      </c>
      <c r="BQ25" s="4" t="e">
        <f>CONCATENATE(AU25,AV25,AW25,AX25,AY25,AZ25,BA25,BB25,BC25,BD25,BE25,BF25,BG25,BH25,BI25,BJ25,BK25,BL25,BM25,BN25,BO25,BP25,#REF!)</f>
        <v>#REF!</v>
      </c>
      <c r="BR25" s="4" t="e">
        <f t="shared" si="11"/>
        <v>#REF!</v>
      </c>
    </row>
    <row r="26" spans="1:70" ht="54">
      <c r="A26" s="44">
        <v>3</v>
      </c>
      <c r="B26" s="45">
        <v>24</v>
      </c>
      <c r="C26" s="50" t="s">
        <v>48</v>
      </c>
      <c r="D26" s="50" t="s">
        <v>49</v>
      </c>
      <c r="E26" s="47">
        <f t="shared" si="0"/>
        <v>2.5</v>
      </c>
      <c r="F26" s="43">
        <f t="shared" si="1"/>
        <v>2.5</v>
      </c>
      <c r="G26" s="48">
        <f t="shared" si="2"/>
        <v>6</v>
      </c>
      <c r="H26" s="44" t="str">
        <f t="shared" si="3"/>
        <v>Medio</v>
      </c>
      <c r="I26" s="49" t="s">
        <v>180</v>
      </c>
      <c r="J26" s="49" t="e">
        <f t="shared" si="4"/>
        <v>#REF!</v>
      </c>
      <c r="K26" s="49">
        <v>2</v>
      </c>
      <c r="L26" s="19">
        <v>2</v>
      </c>
      <c r="M26" s="19">
        <v>5</v>
      </c>
      <c r="N26" s="19">
        <v>1</v>
      </c>
      <c r="O26" s="19">
        <v>3</v>
      </c>
      <c r="P26" s="19">
        <v>1</v>
      </c>
      <c r="Q26" s="19">
        <v>3</v>
      </c>
      <c r="R26" s="21">
        <f t="shared" si="5"/>
        <v>2.5</v>
      </c>
      <c r="S26" s="19">
        <v>5</v>
      </c>
      <c r="T26" s="19">
        <v>1</v>
      </c>
      <c r="U26" s="19">
        <v>1</v>
      </c>
      <c r="V26" s="19">
        <v>3</v>
      </c>
      <c r="W26" s="20">
        <f t="shared" si="6"/>
        <v>2.5</v>
      </c>
      <c r="X26" s="20">
        <f t="shared" si="7"/>
        <v>6.25</v>
      </c>
      <c r="Y26" s="2" t="s">
        <v>203</v>
      </c>
      <c r="Z26" s="2" t="s">
        <v>203</v>
      </c>
      <c r="AA26" s="2" t="s">
        <v>203</v>
      </c>
      <c r="AB26" s="2" t="s">
        <v>203</v>
      </c>
      <c r="AC26" s="2" t="s">
        <v>203</v>
      </c>
      <c r="AD26" s="2" t="s">
        <v>203</v>
      </c>
      <c r="AF26" s="2">
        <f t="shared" si="8"/>
      </c>
      <c r="AG26" s="2" t="s">
        <v>203</v>
      </c>
      <c r="AH26" s="2" t="s">
        <v>203</v>
      </c>
      <c r="AI26" s="2" t="str">
        <f t="shared" si="12"/>
        <v>x</v>
      </c>
      <c r="AJ26" s="2">
        <f t="shared" si="13"/>
      </c>
      <c r="AL26" s="2" t="s">
        <v>203</v>
      </c>
      <c r="AM26" s="2" t="s">
        <v>203</v>
      </c>
      <c r="AN26" s="2" t="s">
        <v>203</v>
      </c>
      <c r="AO26" s="2" t="s">
        <v>203</v>
      </c>
      <c r="AP26" s="2" t="s">
        <v>203</v>
      </c>
      <c r="AR26" s="2" t="s">
        <v>203</v>
      </c>
      <c r="AU26" s="4" t="str">
        <f t="shared" si="14"/>
        <v>M01 - </v>
      </c>
      <c r="AV26" s="4" t="str">
        <f t="shared" si="15"/>
        <v>M02 - </v>
      </c>
      <c r="AW26" s="4" t="str">
        <f t="shared" si="16"/>
        <v>M03 - </v>
      </c>
      <c r="AX26" s="4" t="str">
        <f t="shared" si="17"/>
        <v>M04 - </v>
      </c>
      <c r="AY26" s="4" t="str">
        <f t="shared" si="18"/>
        <v>M05 - </v>
      </c>
      <c r="AZ26" s="4" t="str">
        <f t="shared" si="19"/>
        <v>M06 - </v>
      </c>
      <c r="BA26" s="4">
        <f t="shared" si="20"/>
      </c>
      <c r="BB26" s="4">
        <f t="shared" si="21"/>
      </c>
      <c r="BC26" s="4" t="str">
        <f t="shared" si="22"/>
        <v>M09 - </v>
      </c>
      <c r="BD26" s="4" t="str">
        <f t="shared" si="23"/>
        <v>M10a - </v>
      </c>
      <c r="BE26" s="4" t="str">
        <f t="shared" si="24"/>
        <v>M10b - </v>
      </c>
      <c r="BF26" s="4">
        <f t="shared" si="25"/>
      </c>
      <c r="BG26" s="4">
        <f t="shared" si="26"/>
      </c>
      <c r="BH26" s="4" t="str">
        <f t="shared" si="27"/>
        <v>M12 - </v>
      </c>
      <c r="BI26" s="4" t="str">
        <f t="shared" si="28"/>
        <v>M13 - </v>
      </c>
      <c r="BJ26" s="4" t="str">
        <f t="shared" si="29"/>
        <v>M14 - </v>
      </c>
      <c r="BK26" s="4" t="str">
        <f t="shared" si="30"/>
        <v>M15 - </v>
      </c>
      <c r="BL26" s="4" t="str">
        <f t="shared" si="31"/>
        <v>M16 - </v>
      </c>
      <c r="BM26" s="4">
        <f t="shared" si="32"/>
      </c>
      <c r="BN26" s="4" t="str">
        <f t="shared" si="33"/>
        <v>M18 - </v>
      </c>
      <c r="BO26" s="4">
        <f t="shared" si="34"/>
      </c>
      <c r="BP26" s="4">
        <f t="shared" si="35"/>
      </c>
      <c r="BQ26" s="4" t="e">
        <f>CONCATENATE(AU26,AV26,AW26,AX26,AY26,AZ26,BA26,BB26,BC26,BD26,BE26,BF26,BG26,BH26,BI26,BJ26,BK26,BL26,BM26,BN26,BO26,BP26,#REF!)</f>
        <v>#REF!</v>
      </c>
      <c r="BR26" s="4" t="e">
        <f t="shared" si="11"/>
        <v>#REF!</v>
      </c>
    </row>
    <row r="27" spans="1:70" ht="27">
      <c r="A27" s="44">
        <v>3</v>
      </c>
      <c r="B27" s="45">
        <v>25</v>
      </c>
      <c r="C27" s="50" t="s">
        <v>50</v>
      </c>
      <c r="D27" s="50" t="s">
        <v>51</v>
      </c>
      <c r="E27" s="47">
        <f t="shared" si="0"/>
        <v>2.5</v>
      </c>
      <c r="F27" s="43">
        <f t="shared" si="1"/>
        <v>2.5</v>
      </c>
      <c r="G27" s="48">
        <f t="shared" si="2"/>
        <v>6</v>
      </c>
      <c r="H27" s="44" t="str">
        <f t="shared" si="3"/>
        <v>Medio</v>
      </c>
      <c r="I27" s="49" t="s">
        <v>180</v>
      </c>
      <c r="J27" s="49" t="e">
        <f t="shared" si="4"/>
        <v>#REF!</v>
      </c>
      <c r="K27" s="49">
        <v>2</v>
      </c>
      <c r="L27" s="19">
        <v>2</v>
      </c>
      <c r="M27" s="19">
        <v>5</v>
      </c>
      <c r="N27" s="19">
        <v>1</v>
      </c>
      <c r="O27" s="19">
        <v>3</v>
      </c>
      <c r="P27" s="19">
        <v>1</v>
      </c>
      <c r="Q27" s="19">
        <v>3</v>
      </c>
      <c r="R27" s="21">
        <f t="shared" si="5"/>
        <v>2.5</v>
      </c>
      <c r="S27" s="19">
        <v>5</v>
      </c>
      <c r="T27" s="19">
        <v>1</v>
      </c>
      <c r="U27" s="19">
        <v>1</v>
      </c>
      <c r="V27" s="19">
        <v>3</v>
      </c>
      <c r="W27" s="20">
        <f t="shared" si="6"/>
        <v>2.5</v>
      </c>
      <c r="X27" s="20">
        <f t="shared" si="7"/>
        <v>6.25</v>
      </c>
      <c r="Y27" s="2" t="s">
        <v>203</v>
      </c>
      <c r="Z27" s="2" t="s">
        <v>203</v>
      </c>
      <c r="AA27" s="2" t="s">
        <v>203</v>
      </c>
      <c r="AB27" s="2" t="s">
        <v>203</v>
      </c>
      <c r="AC27" s="2" t="s">
        <v>203</v>
      </c>
      <c r="AD27" s="2" t="s">
        <v>203</v>
      </c>
      <c r="AF27" s="2">
        <f t="shared" si="8"/>
      </c>
      <c r="AG27" s="2" t="s">
        <v>203</v>
      </c>
      <c r="AH27" s="2" t="s">
        <v>203</v>
      </c>
      <c r="AI27" s="2" t="str">
        <f t="shared" si="12"/>
        <v>x</v>
      </c>
      <c r="AJ27" s="2">
        <f t="shared" si="13"/>
      </c>
      <c r="AL27" s="2" t="s">
        <v>203</v>
      </c>
      <c r="AM27" s="2" t="s">
        <v>203</v>
      </c>
      <c r="AN27" s="2" t="s">
        <v>203</v>
      </c>
      <c r="AO27" s="2" t="s">
        <v>203</v>
      </c>
      <c r="AP27" s="2" t="s">
        <v>203</v>
      </c>
      <c r="AR27" s="2" t="s">
        <v>203</v>
      </c>
      <c r="AU27" s="4" t="str">
        <f t="shared" si="14"/>
        <v>M01 - </v>
      </c>
      <c r="AV27" s="4" t="str">
        <f t="shared" si="15"/>
        <v>M02 - </v>
      </c>
      <c r="AW27" s="4" t="str">
        <f t="shared" si="16"/>
        <v>M03 - </v>
      </c>
      <c r="AX27" s="4" t="str">
        <f t="shared" si="17"/>
        <v>M04 - </v>
      </c>
      <c r="AY27" s="4" t="str">
        <f t="shared" si="18"/>
        <v>M05 - </v>
      </c>
      <c r="AZ27" s="4" t="str">
        <f t="shared" si="19"/>
        <v>M06 - </v>
      </c>
      <c r="BA27" s="4">
        <f t="shared" si="20"/>
      </c>
      <c r="BB27" s="4">
        <f t="shared" si="21"/>
      </c>
      <c r="BC27" s="4" t="str">
        <f t="shared" si="22"/>
        <v>M09 - </v>
      </c>
      <c r="BD27" s="4" t="str">
        <f t="shared" si="23"/>
        <v>M10a - </v>
      </c>
      <c r="BE27" s="4" t="str">
        <f t="shared" si="24"/>
        <v>M10b - </v>
      </c>
      <c r="BF27" s="4">
        <f t="shared" si="25"/>
      </c>
      <c r="BG27" s="4">
        <f t="shared" si="26"/>
      </c>
      <c r="BH27" s="4" t="str">
        <f t="shared" si="27"/>
        <v>M12 - </v>
      </c>
      <c r="BI27" s="4" t="str">
        <f t="shared" si="28"/>
        <v>M13 - </v>
      </c>
      <c r="BJ27" s="4" t="str">
        <f t="shared" si="29"/>
        <v>M14 - </v>
      </c>
      <c r="BK27" s="4" t="str">
        <f t="shared" si="30"/>
        <v>M15 - </v>
      </c>
      <c r="BL27" s="4" t="str">
        <f t="shared" si="31"/>
        <v>M16 - </v>
      </c>
      <c r="BM27" s="4">
        <f t="shared" si="32"/>
      </c>
      <c r="BN27" s="4" t="str">
        <f t="shared" si="33"/>
        <v>M18 - </v>
      </c>
      <c r="BO27" s="4">
        <f t="shared" si="34"/>
      </c>
      <c r="BP27" s="4">
        <f t="shared" si="35"/>
      </c>
      <c r="BQ27" s="4" t="e">
        <f>CONCATENATE(AU27,AV27,AW27,AX27,AY27,AZ27,BA27,BB27,BC27,BD27,BE27,BF27,BG27,BH27,BI27,BJ27,BK27,BL27,BM27,BN27,BO27,BP27,#REF!)</f>
        <v>#REF!</v>
      </c>
      <c r="BR27" s="4" t="e">
        <f t="shared" si="11"/>
        <v>#REF!</v>
      </c>
    </row>
    <row r="28" spans="1:70" ht="40.5">
      <c r="A28" s="44">
        <v>3</v>
      </c>
      <c r="B28" s="45">
        <v>26</v>
      </c>
      <c r="C28" s="50" t="s">
        <v>52</v>
      </c>
      <c r="D28" s="50" t="s">
        <v>21</v>
      </c>
      <c r="E28" s="47">
        <f t="shared" si="0"/>
        <v>2.5</v>
      </c>
      <c r="F28" s="43">
        <f t="shared" si="1"/>
        <v>2.5</v>
      </c>
      <c r="G28" s="48">
        <f t="shared" si="2"/>
        <v>6</v>
      </c>
      <c r="H28" s="44" t="str">
        <f t="shared" si="3"/>
        <v>Medio</v>
      </c>
      <c r="I28" s="49" t="s">
        <v>180</v>
      </c>
      <c r="J28" s="49" t="e">
        <f t="shared" si="4"/>
        <v>#REF!</v>
      </c>
      <c r="K28" s="49">
        <v>2</v>
      </c>
      <c r="L28" s="19">
        <v>2</v>
      </c>
      <c r="M28" s="19">
        <v>5</v>
      </c>
      <c r="N28" s="19">
        <v>1</v>
      </c>
      <c r="O28" s="19">
        <v>3</v>
      </c>
      <c r="P28" s="19">
        <v>1</v>
      </c>
      <c r="Q28" s="19">
        <v>3</v>
      </c>
      <c r="R28" s="21">
        <f t="shared" si="5"/>
        <v>2.5</v>
      </c>
      <c r="S28" s="19">
        <v>5</v>
      </c>
      <c r="T28" s="19">
        <v>1</v>
      </c>
      <c r="U28" s="19">
        <v>1</v>
      </c>
      <c r="V28" s="19">
        <v>3</v>
      </c>
      <c r="W28" s="20">
        <f t="shared" si="6"/>
        <v>2.5</v>
      </c>
      <c r="X28" s="20">
        <f t="shared" si="7"/>
        <v>6.25</v>
      </c>
      <c r="Y28" s="2" t="s">
        <v>203</v>
      </c>
      <c r="Z28" s="2" t="s">
        <v>203</v>
      </c>
      <c r="AA28" s="2" t="s">
        <v>203</v>
      </c>
      <c r="AB28" s="2" t="s">
        <v>203</v>
      </c>
      <c r="AC28" s="2" t="s">
        <v>203</v>
      </c>
      <c r="AD28" s="2" t="s">
        <v>203</v>
      </c>
      <c r="AF28" s="2">
        <f t="shared" si="8"/>
      </c>
      <c r="AG28" s="2" t="s">
        <v>203</v>
      </c>
      <c r="AH28" s="2" t="s">
        <v>203</v>
      </c>
      <c r="AI28" s="2" t="str">
        <f t="shared" si="12"/>
        <v>x</v>
      </c>
      <c r="AJ28" s="2">
        <f t="shared" si="13"/>
      </c>
      <c r="AL28" s="2" t="s">
        <v>203</v>
      </c>
      <c r="AM28" s="2" t="s">
        <v>203</v>
      </c>
      <c r="AN28" s="2" t="s">
        <v>203</v>
      </c>
      <c r="AO28" s="2" t="s">
        <v>203</v>
      </c>
      <c r="AP28" s="2" t="s">
        <v>203</v>
      </c>
      <c r="AR28" s="2" t="s">
        <v>203</v>
      </c>
      <c r="AU28" s="4" t="str">
        <f t="shared" si="14"/>
        <v>M01 - </v>
      </c>
      <c r="AV28" s="4" t="str">
        <f t="shared" si="15"/>
        <v>M02 - </v>
      </c>
      <c r="AW28" s="4" t="str">
        <f t="shared" si="16"/>
        <v>M03 - </v>
      </c>
      <c r="AX28" s="4" t="str">
        <f t="shared" si="17"/>
        <v>M04 - </v>
      </c>
      <c r="AY28" s="4" t="str">
        <f t="shared" si="18"/>
        <v>M05 - </v>
      </c>
      <c r="AZ28" s="4" t="str">
        <f t="shared" si="19"/>
        <v>M06 - </v>
      </c>
      <c r="BA28" s="4">
        <f t="shared" si="20"/>
      </c>
      <c r="BB28" s="4">
        <f t="shared" si="21"/>
      </c>
      <c r="BC28" s="4" t="str">
        <f t="shared" si="22"/>
        <v>M09 - </v>
      </c>
      <c r="BD28" s="4" t="str">
        <f t="shared" si="23"/>
        <v>M10a - </v>
      </c>
      <c r="BE28" s="4" t="str">
        <f t="shared" si="24"/>
        <v>M10b - </v>
      </c>
      <c r="BF28" s="4">
        <f t="shared" si="25"/>
      </c>
      <c r="BG28" s="4">
        <f t="shared" si="26"/>
      </c>
      <c r="BH28" s="4" t="str">
        <f t="shared" si="27"/>
        <v>M12 - </v>
      </c>
      <c r="BI28" s="4" t="str">
        <f t="shared" si="28"/>
        <v>M13 - </v>
      </c>
      <c r="BJ28" s="4" t="str">
        <f t="shared" si="29"/>
        <v>M14 - </v>
      </c>
      <c r="BK28" s="4" t="str">
        <f t="shared" si="30"/>
        <v>M15 - </v>
      </c>
      <c r="BL28" s="4" t="str">
        <f t="shared" si="31"/>
        <v>M16 - </v>
      </c>
      <c r="BM28" s="4">
        <f t="shared" si="32"/>
      </c>
      <c r="BN28" s="4" t="str">
        <f t="shared" si="33"/>
        <v>M18 - </v>
      </c>
      <c r="BO28" s="4">
        <f t="shared" si="34"/>
      </c>
      <c r="BP28" s="4">
        <f t="shared" si="35"/>
      </c>
      <c r="BQ28" s="4" t="e">
        <f>CONCATENATE(AU28,AV28,AW28,AX28,AY28,AZ28,BA28,BB28,BC28,BD28,BE28,BF28,BG28,BH28,BI28,BJ28,BK28,BL28,BM28,BN28,BO28,BP28,#REF!)</f>
        <v>#REF!</v>
      </c>
      <c r="BR28" s="4" t="e">
        <f t="shared" si="11"/>
        <v>#REF!</v>
      </c>
    </row>
    <row r="29" spans="1:70" ht="27">
      <c r="A29" s="44">
        <v>3</v>
      </c>
      <c r="B29" s="45">
        <v>27</v>
      </c>
      <c r="C29" s="50" t="s">
        <v>53</v>
      </c>
      <c r="D29" s="50" t="s">
        <v>51</v>
      </c>
      <c r="E29" s="47">
        <f t="shared" si="0"/>
        <v>2.5</v>
      </c>
      <c r="F29" s="43">
        <f t="shared" si="1"/>
        <v>2.5</v>
      </c>
      <c r="G29" s="48">
        <f t="shared" si="2"/>
        <v>6</v>
      </c>
      <c r="H29" s="44" t="str">
        <f t="shared" si="3"/>
        <v>Medio</v>
      </c>
      <c r="I29" s="49" t="s">
        <v>180</v>
      </c>
      <c r="J29" s="49" t="e">
        <f t="shared" si="4"/>
        <v>#REF!</v>
      </c>
      <c r="K29" s="49">
        <v>2</v>
      </c>
      <c r="L29" s="19">
        <v>2</v>
      </c>
      <c r="M29" s="19">
        <v>5</v>
      </c>
      <c r="N29" s="19">
        <v>1</v>
      </c>
      <c r="O29" s="19">
        <v>3</v>
      </c>
      <c r="P29" s="19">
        <v>1</v>
      </c>
      <c r="Q29" s="19">
        <v>3</v>
      </c>
      <c r="R29" s="21">
        <f t="shared" si="5"/>
        <v>2.5</v>
      </c>
      <c r="S29" s="19">
        <v>5</v>
      </c>
      <c r="T29" s="19">
        <v>1</v>
      </c>
      <c r="U29" s="19">
        <v>1</v>
      </c>
      <c r="V29" s="19">
        <v>3</v>
      </c>
      <c r="W29" s="20">
        <f t="shared" si="6"/>
        <v>2.5</v>
      </c>
      <c r="X29" s="20">
        <f t="shared" si="7"/>
        <v>6.25</v>
      </c>
      <c r="Y29" s="2" t="s">
        <v>203</v>
      </c>
      <c r="Z29" s="2" t="s">
        <v>203</v>
      </c>
      <c r="AA29" s="2" t="s">
        <v>203</v>
      </c>
      <c r="AB29" s="2" t="s">
        <v>203</v>
      </c>
      <c r="AC29" s="2" t="s">
        <v>203</v>
      </c>
      <c r="AD29" s="2" t="s">
        <v>203</v>
      </c>
      <c r="AF29" s="2">
        <f t="shared" si="8"/>
      </c>
      <c r="AG29" s="2" t="s">
        <v>203</v>
      </c>
      <c r="AH29" s="2" t="s">
        <v>203</v>
      </c>
      <c r="AI29" s="2" t="str">
        <f t="shared" si="12"/>
        <v>x</v>
      </c>
      <c r="AJ29" s="2">
        <f t="shared" si="13"/>
      </c>
      <c r="AL29" s="2" t="s">
        <v>203</v>
      </c>
      <c r="AM29" s="2" t="s">
        <v>203</v>
      </c>
      <c r="AN29" s="2" t="s">
        <v>203</v>
      </c>
      <c r="AO29" s="2" t="s">
        <v>203</v>
      </c>
      <c r="AP29" s="2" t="s">
        <v>203</v>
      </c>
      <c r="AR29" s="2" t="s">
        <v>203</v>
      </c>
      <c r="AU29" s="4" t="str">
        <f t="shared" si="14"/>
        <v>M01 - </v>
      </c>
      <c r="AV29" s="4" t="str">
        <f t="shared" si="15"/>
        <v>M02 - </v>
      </c>
      <c r="AW29" s="4" t="str">
        <f t="shared" si="16"/>
        <v>M03 - </v>
      </c>
      <c r="AX29" s="4" t="str">
        <f t="shared" si="17"/>
        <v>M04 - </v>
      </c>
      <c r="AY29" s="4" t="str">
        <f t="shared" si="18"/>
        <v>M05 - </v>
      </c>
      <c r="AZ29" s="4" t="str">
        <f t="shared" si="19"/>
        <v>M06 - </v>
      </c>
      <c r="BA29" s="4">
        <f t="shared" si="20"/>
      </c>
      <c r="BB29" s="4">
        <f t="shared" si="21"/>
      </c>
      <c r="BC29" s="4" t="str">
        <f t="shared" si="22"/>
        <v>M09 - </v>
      </c>
      <c r="BD29" s="4" t="str">
        <f t="shared" si="23"/>
        <v>M10a - </v>
      </c>
      <c r="BE29" s="4" t="str">
        <f t="shared" si="24"/>
        <v>M10b - </v>
      </c>
      <c r="BF29" s="4">
        <f t="shared" si="25"/>
      </c>
      <c r="BG29" s="4">
        <f t="shared" si="26"/>
      </c>
      <c r="BH29" s="4" t="str">
        <f t="shared" si="27"/>
        <v>M12 - </v>
      </c>
      <c r="BI29" s="4" t="str">
        <f t="shared" si="28"/>
        <v>M13 - </v>
      </c>
      <c r="BJ29" s="4" t="str">
        <f t="shared" si="29"/>
        <v>M14 - </v>
      </c>
      <c r="BK29" s="4" t="str">
        <f t="shared" si="30"/>
        <v>M15 - </v>
      </c>
      <c r="BL29" s="4" t="str">
        <f t="shared" si="31"/>
        <v>M16 - </v>
      </c>
      <c r="BM29" s="4">
        <f t="shared" si="32"/>
      </c>
      <c r="BN29" s="4" t="str">
        <f t="shared" si="33"/>
        <v>M18 - </v>
      </c>
      <c r="BO29" s="4">
        <f t="shared" si="34"/>
      </c>
      <c r="BP29" s="4">
        <f t="shared" si="35"/>
      </c>
      <c r="BQ29" s="4" t="e">
        <f>CONCATENATE(AU29,AV29,AW29,AX29,AY29,AZ29,BA29,BB29,BC29,BD29,BE29,BF29,BG29,BH29,BI29,BJ29,BK29,BL29,BM29,BN29,BO29,BP29,#REF!)</f>
        <v>#REF!</v>
      </c>
      <c r="BR29" s="4" t="e">
        <f t="shared" si="11"/>
        <v>#REF!</v>
      </c>
    </row>
    <row r="30" spans="1:70" ht="40.5">
      <c r="A30" s="44">
        <v>3</v>
      </c>
      <c r="B30" s="45">
        <v>28</v>
      </c>
      <c r="C30" s="50" t="s">
        <v>54</v>
      </c>
      <c r="D30" s="50" t="s">
        <v>46</v>
      </c>
      <c r="E30" s="47">
        <f t="shared" si="0"/>
        <v>2.5</v>
      </c>
      <c r="F30" s="43">
        <f t="shared" si="1"/>
        <v>2.5</v>
      </c>
      <c r="G30" s="48">
        <f t="shared" si="2"/>
        <v>6</v>
      </c>
      <c r="H30" s="44" t="str">
        <f t="shared" si="3"/>
        <v>Medio</v>
      </c>
      <c r="I30" s="49" t="s">
        <v>180</v>
      </c>
      <c r="J30" s="49" t="e">
        <f t="shared" si="4"/>
        <v>#REF!</v>
      </c>
      <c r="K30" s="49">
        <v>2</v>
      </c>
      <c r="L30" s="19">
        <v>2</v>
      </c>
      <c r="M30" s="19">
        <v>5</v>
      </c>
      <c r="N30" s="19">
        <v>1</v>
      </c>
      <c r="O30" s="19">
        <v>3</v>
      </c>
      <c r="P30" s="19">
        <v>1</v>
      </c>
      <c r="Q30" s="19">
        <v>3</v>
      </c>
      <c r="R30" s="21">
        <f t="shared" si="5"/>
        <v>2.5</v>
      </c>
      <c r="S30" s="19">
        <v>5</v>
      </c>
      <c r="T30" s="19">
        <v>1</v>
      </c>
      <c r="U30" s="19">
        <v>1</v>
      </c>
      <c r="V30" s="19">
        <v>3</v>
      </c>
      <c r="W30" s="20">
        <f t="shared" si="6"/>
        <v>2.5</v>
      </c>
      <c r="X30" s="20">
        <f t="shared" si="7"/>
        <v>6.25</v>
      </c>
      <c r="Y30" s="2" t="s">
        <v>203</v>
      </c>
      <c r="Z30" s="2" t="s">
        <v>203</v>
      </c>
      <c r="AA30" s="2" t="s">
        <v>203</v>
      </c>
      <c r="AB30" s="2" t="s">
        <v>203</v>
      </c>
      <c r="AC30" s="2" t="s">
        <v>203</v>
      </c>
      <c r="AD30" s="2" t="s">
        <v>203</v>
      </c>
      <c r="AF30" s="2">
        <f t="shared" si="8"/>
      </c>
      <c r="AG30" s="2" t="s">
        <v>203</v>
      </c>
      <c r="AH30" s="2" t="s">
        <v>203</v>
      </c>
      <c r="AI30" s="2" t="str">
        <f t="shared" si="12"/>
        <v>x</v>
      </c>
      <c r="AJ30" s="2">
        <f t="shared" si="13"/>
      </c>
      <c r="AL30" s="2" t="s">
        <v>203</v>
      </c>
      <c r="AM30" s="2" t="s">
        <v>203</v>
      </c>
      <c r="AN30" s="2" t="s">
        <v>203</v>
      </c>
      <c r="AO30" s="2" t="s">
        <v>203</v>
      </c>
      <c r="AP30" s="2" t="s">
        <v>203</v>
      </c>
      <c r="AR30" s="2" t="s">
        <v>203</v>
      </c>
      <c r="AU30" s="4" t="str">
        <f t="shared" si="14"/>
        <v>M01 - </v>
      </c>
      <c r="AV30" s="4" t="str">
        <f t="shared" si="15"/>
        <v>M02 - </v>
      </c>
      <c r="AW30" s="4" t="str">
        <f t="shared" si="16"/>
        <v>M03 - </v>
      </c>
      <c r="AX30" s="4" t="str">
        <f t="shared" si="17"/>
        <v>M04 - </v>
      </c>
      <c r="AY30" s="4" t="str">
        <f t="shared" si="18"/>
        <v>M05 - </v>
      </c>
      <c r="AZ30" s="4" t="str">
        <f t="shared" si="19"/>
        <v>M06 - </v>
      </c>
      <c r="BA30" s="4">
        <f t="shared" si="20"/>
      </c>
      <c r="BB30" s="4">
        <f t="shared" si="21"/>
      </c>
      <c r="BC30" s="4" t="str">
        <f t="shared" si="22"/>
        <v>M09 - </v>
      </c>
      <c r="BD30" s="4" t="str">
        <f t="shared" si="23"/>
        <v>M10a - </v>
      </c>
      <c r="BE30" s="4" t="str">
        <f t="shared" si="24"/>
        <v>M10b - </v>
      </c>
      <c r="BF30" s="4">
        <f t="shared" si="25"/>
      </c>
      <c r="BG30" s="4">
        <f t="shared" si="26"/>
      </c>
      <c r="BH30" s="4" t="str">
        <f t="shared" si="27"/>
        <v>M12 - </v>
      </c>
      <c r="BI30" s="4" t="str">
        <f t="shared" si="28"/>
        <v>M13 - </v>
      </c>
      <c r="BJ30" s="4" t="str">
        <f t="shared" si="29"/>
        <v>M14 - </v>
      </c>
      <c r="BK30" s="4" t="str">
        <f t="shared" si="30"/>
        <v>M15 - </v>
      </c>
      <c r="BL30" s="4" t="str">
        <f t="shared" si="31"/>
        <v>M16 - </v>
      </c>
      <c r="BM30" s="4">
        <f t="shared" si="32"/>
      </c>
      <c r="BN30" s="4" t="str">
        <f t="shared" si="33"/>
        <v>M18 - </v>
      </c>
      <c r="BO30" s="4">
        <f t="shared" si="34"/>
      </c>
      <c r="BP30" s="4">
        <f t="shared" si="35"/>
      </c>
      <c r="BQ30" s="4" t="e">
        <f>CONCATENATE(AU30,AV30,AW30,AX30,AY30,AZ30,BA30,BB30,BC30,BD30,BE30,BF30,BG30,BH30,BI30,BJ30,BK30,BL30,BM30,BN30,BO30,BP30,#REF!)</f>
        <v>#REF!</v>
      </c>
      <c r="BR30" s="4" t="e">
        <f t="shared" si="11"/>
        <v>#REF!</v>
      </c>
    </row>
    <row r="31" spans="1:70" ht="27">
      <c r="A31" s="44">
        <v>3</v>
      </c>
      <c r="B31" s="45">
        <v>29</v>
      </c>
      <c r="C31" s="50" t="s">
        <v>55</v>
      </c>
      <c r="D31" s="50" t="s">
        <v>56</v>
      </c>
      <c r="E31" s="47">
        <f t="shared" si="0"/>
        <v>2.5</v>
      </c>
      <c r="F31" s="43">
        <f t="shared" si="1"/>
        <v>2.5</v>
      </c>
      <c r="G31" s="48">
        <f t="shared" si="2"/>
        <v>6</v>
      </c>
      <c r="H31" s="44" t="str">
        <f t="shared" si="3"/>
        <v>Medio</v>
      </c>
      <c r="I31" s="49" t="s">
        <v>180</v>
      </c>
      <c r="J31" s="49" t="e">
        <f t="shared" si="4"/>
        <v>#REF!</v>
      </c>
      <c r="K31" s="49">
        <v>2</v>
      </c>
      <c r="L31" s="19">
        <v>2</v>
      </c>
      <c r="M31" s="19">
        <v>5</v>
      </c>
      <c r="N31" s="19">
        <v>1</v>
      </c>
      <c r="O31" s="19">
        <v>3</v>
      </c>
      <c r="P31" s="19">
        <v>1</v>
      </c>
      <c r="Q31" s="19">
        <v>3</v>
      </c>
      <c r="R31" s="21">
        <f t="shared" si="5"/>
        <v>2.5</v>
      </c>
      <c r="S31" s="19">
        <v>5</v>
      </c>
      <c r="T31" s="19">
        <v>1</v>
      </c>
      <c r="U31" s="19">
        <v>1</v>
      </c>
      <c r="V31" s="19">
        <v>3</v>
      </c>
      <c r="W31" s="20">
        <f t="shared" si="6"/>
        <v>2.5</v>
      </c>
      <c r="X31" s="20">
        <f t="shared" si="7"/>
        <v>6.25</v>
      </c>
      <c r="Y31" s="2" t="s">
        <v>203</v>
      </c>
      <c r="Z31" s="2" t="s">
        <v>203</v>
      </c>
      <c r="AA31" s="2" t="s">
        <v>203</v>
      </c>
      <c r="AB31" s="2" t="s">
        <v>203</v>
      </c>
      <c r="AC31" s="2" t="s">
        <v>203</v>
      </c>
      <c r="AD31" s="2" t="s">
        <v>203</v>
      </c>
      <c r="AF31" s="2">
        <f t="shared" si="8"/>
      </c>
      <c r="AG31" s="2" t="s">
        <v>203</v>
      </c>
      <c r="AH31" s="2" t="s">
        <v>203</v>
      </c>
      <c r="AI31" s="2" t="str">
        <f t="shared" si="12"/>
        <v>x</v>
      </c>
      <c r="AJ31" s="2">
        <f t="shared" si="13"/>
      </c>
      <c r="AL31" s="2" t="s">
        <v>203</v>
      </c>
      <c r="AM31" s="2" t="s">
        <v>203</v>
      </c>
      <c r="AN31" s="2" t="s">
        <v>203</v>
      </c>
      <c r="AO31" s="2" t="s">
        <v>203</v>
      </c>
      <c r="AP31" s="2" t="s">
        <v>203</v>
      </c>
      <c r="AR31" s="2" t="s">
        <v>203</v>
      </c>
      <c r="AU31" s="4" t="str">
        <f t="shared" si="14"/>
        <v>M01 - </v>
      </c>
      <c r="AV31" s="4" t="str">
        <f t="shared" si="15"/>
        <v>M02 - </v>
      </c>
      <c r="AW31" s="4" t="str">
        <f t="shared" si="16"/>
        <v>M03 - </v>
      </c>
      <c r="AX31" s="4" t="str">
        <f t="shared" si="17"/>
        <v>M04 - </v>
      </c>
      <c r="AY31" s="4" t="str">
        <f t="shared" si="18"/>
        <v>M05 - </v>
      </c>
      <c r="AZ31" s="4" t="str">
        <f t="shared" si="19"/>
        <v>M06 - </v>
      </c>
      <c r="BA31" s="4">
        <f t="shared" si="20"/>
      </c>
      <c r="BB31" s="4">
        <f t="shared" si="21"/>
      </c>
      <c r="BC31" s="4" t="str">
        <f t="shared" si="22"/>
        <v>M09 - </v>
      </c>
      <c r="BD31" s="4" t="str">
        <f t="shared" si="23"/>
        <v>M10a - </v>
      </c>
      <c r="BE31" s="4" t="str">
        <f t="shared" si="24"/>
        <v>M10b - </v>
      </c>
      <c r="BF31" s="4">
        <f t="shared" si="25"/>
      </c>
      <c r="BG31" s="4">
        <f t="shared" si="26"/>
      </c>
      <c r="BH31" s="4" t="str">
        <f t="shared" si="27"/>
        <v>M12 - </v>
      </c>
      <c r="BI31" s="4" t="str">
        <f t="shared" si="28"/>
        <v>M13 - </v>
      </c>
      <c r="BJ31" s="4" t="str">
        <f t="shared" si="29"/>
        <v>M14 - </v>
      </c>
      <c r="BK31" s="4" t="str">
        <f t="shared" si="30"/>
        <v>M15 - </v>
      </c>
      <c r="BL31" s="4" t="str">
        <f t="shared" si="31"/>
        <v>M16 - </v>
      </c>
      <c r="BM31" s="4">
        <f t="shared" si="32"/>
      </c>
      <c r="BN31" s="4" t="str">
        <f t="shared" si="33"/>
        <v>M18 - </v>
      </c>
      <c r="BO31" s="4">
        <f t="shared" si="34"/>
      </c>
      <c r="BP31" s="4">
        <f t="shared" si="35"/>
      </c>
      <c r="BQ31" s="4" t="e">
        <f>CONCATENATE(AU31,AV31,AW31,AX31,AY31,AZ31,BA31,BB31,BC31,BD31,BE31,BF31,BG31,BH31,BI31,BJ31,BK31,BL31,BM31,BN31,BO31,BP31,#REF!)</f>
        <v>#REF!</v>
      </c>
      <c r="BR31" s="4" t="e">
        <f t="shared" si="11"/>
        <v>#REF!</v>
      </c>
    </row>
    <row r="32" spans="1:70" ht="40.5">
      <c r="A32" s="44">
        <v>1</v>
      </c>
      <c r="B32" s="45">
        <v>30</v>
      </c>
      <c r="C32" s="50" t="s">
        <v>57</v>
      </c>
      <c r="D32" s="50" t="s">
        <v>49</v>
      </c>
      <c r="E32" s="47">
        <f t="shared" si="0"/>
        <v>2.5</v>
      </c>
      <c r="F32" s="43">
        <f t="shared" si="1"/>
        <v>2.75</v>
      </c>
      <c r="G32" s="48">
        <f t="shared" si="2"/>
        <v>7</v>
      </c>
      <c r="H32" s="44" t="str">
        <f t="shared" si="3"/>
        <v>Alto</v>
      </c>
      <c r="I32" s="49" t="s">
        <v>180</v>
      </c>
      <c r="J32" s="49" t="e">
        <f t="shared" si="4"/>
        <v>#REF!</v>
      </c>
      <c r="K32" s="49">
        <f>A32</f>
        <v>1</v>
      </c>
      <c r="L32" s="19">
        <v>2</v>
      </c>
      <c r="M32" s="19">
        <v>5</v>
      </c>
      <c r="N32" s="19">
        <v>1</v>
      </c>
      <c r="O32" s="19">
        <v>3</v>
      </c>
      <c r="P32" s="19">
        <v>1</v>
      </c>
      <c r="Q32" s="19">
        <v>3</v>
      </c>
      <c r="R32" s="21">
        <f t="shared" si="5"/>
        <v>2.5</v>
      </c>
      <c r="S32" s="19">
        <v>5</v>
      </c>
      <c r="T32" s="19">
        <v>1</v>
      </c>
      <c r="U32" s="19">
        <v>1</v>
      </c>
      <c r="V32" s="19">
        <v>4</v>
      </c>
      <c r="W32" s="20">
        <f t="shared" si="6"/>
        <v>2.75</v>
      </c>
      <c r="X32" s="20">
        <f t="shared" si="7"/>
        <v>6.875</v>
      </c>
      <c r="Y32" s="2" t="s">
        <v>203</v>
      </c>
      <c r="Z32" s="2" t="s">
        <v>203</v>
      </c>
      <c r="AA32" s="2" t="s">
        <v>203</v>
      </c>
      <c r="AB32" s="2" t="s">
        <v>203</v>
      </c>
      <c r="AC32" s="2" t="s">
        <v>203</v>
      </c>
      <c r="AD32" s="2" t="s">
        <v>203</v>
      </c>
      <c r="AF32" s="2" t="str">
        <f t="shared" si="8"/>
        <v>x</v>
      </c>
      <c r="AG32" s="2" t="s">
        <v>203</v>
      </c>
      <c r="AH32" s="2" t="s">
        <v>203</v>
      </c>
      <c r="AI32" s="2" t="str">
        <f t="shared" si="12"/>
        <v>x</v>
      </c>
      <c r="AJ32" s="2" t="str">
        <f t="shared" si="13"/>
        <v>x</v>
      </c>
      <c r="AL32" s="2" t="s">
        <v>203</v>
      </c>
      <c r="AM32" s="2" t="s">
        <v>203</v>
      </c>
      <c r="AN32" s="2" t="s">
        <v>203</v>
      </c>
      <c r="AO32" s="2" t="s">
        <v>203</v>
      </c>
      <c r="AP32" s="2" t="s">
        <v>203</v>
      </c>
      <c r="AR32" s="2" t="s">
        <v>203</v>
      </c>
      <c r="AU32" s="4" t="str">
        <f t="shared" si="14"/>
        <v>M01 - </v>
      </c>
      <c r="AV32" s="4" t="str">
        <f t="shared" si="15"/>
        <v>M02 - </v>
      </c>
      <c r="AW32" s="4" t="str">
        <f t="shared" si="16"/>
        <v>M03 - </v>
      </c>
      <c r="AX32" s="4" t="str">
        <f t="shared" si="17"/>
        <v>M04 - </v>
      </c>
      <c r="AY32" s="4" t="str">
        <f t="shared" si="18"/>
        <v>M05 - </v>
      </c>
      <c r="AZ32" s="4" t="str">
        <f t="shared" si="19"/>
        <v>M06 - </v>
      </c>
      <c r="BA32" s="4">
        <f t="shared" si="20"/>
      </c>
      <c r="BB32" s="4" t="str">
        <f t="shared" si="21"/>
        <v>M08 - </v>
      </c>
      <c r="BC32" s="4" t="str">
        <f t="shared" si="22"/>
        <v>M09 - </v>
      </c>
      <c r="BD32" s="4" t="str">
        <f t="shared" si="23"/>
        <v>M10a - </v>
      </c>
      <c r="BE32" s="4" t="str">
        <f t="shared" si="24"/>
        <v>M10b - </v>
      </c>
      <c r="BF32" s="4" t="str">
        <f t="shared" si="25"/>
        <v>M10c - </v>
      </c>
      <c r="BG32" s="4">
        <f t="shared" si="26"/>
      </c>
      <c r="BH32" s="4" t="str">
        <f t="shared" si="27"/>
        <v>M12 - </v>
      </c>
      <c r="BI32" s="4" t="str">
        <f t="shared" si="28"/>
        <v>M13 - </v>
      </c>
      <c r="BJ32" s="4" t="str">
        <f t="shared" si="29"/>
        <v>M14 - </v>
      </c>
      <c r="BK32" s="4" t="str">
        <f t="shared" si="30"/>
        <v>M15 - </v>
      </c>
      <c r="BL32" s="4" t="str">
        <f t="shared" si="31"/>
        <v>M16 - </v>
      </c>
      <c r="BM32" s="4">
        <f t="shared" si="32"/>
      </c>
      <c r="BN32" s="4" t="str">
        <f t="shared" si="33"/>
        <v>M18 - </v>
      </c>
      <c r="BO32" s="4">
        <f t="shared" si="34"/>
      </c>
      <c r="BP32" s="4">
        <f t="shared" si="35"/>
      </c>
      <c r="BQ32" s="4" t="e">
        <f>CONCATENATE(AU32,AV32,AW32,AX32,AY32,AZ32,BA32,BB32,BC32,BD32,BE32,BF32,BG32,BH32,BI32,BJ32,BK32,BL32,BM32,BN32,BO32,BP32,#REF!)</f>
        <v>#REF!</v>
      </c>
      <c r="BR32" s="4" t="e">
        <f t="shared" si="11"/>
        <v>#REF!</v>
      </c>
    </row>
    <row r="33" spans="1:70" ht="40.5">
      <c r="A33" s="51">
        <v>1</v>
      </c>
      <c r="B33" s="45">
        <v>31</v>
      </c>
      <c r="C33" s="52" t="s">
        <v>58</v>
      </c>
      <c r="D33" s="52" t="s">
        <v>20</v>
      </c>
      <c r="E33" s="47">
        <f t="shared" si="0"/>
        <v>2.17</v>
      </c>
      <c r="F33" s="43">
        <f t="shared" si="1"/>
        <v>2</v>
      </c>
      <c r="G33" s="48">
        <f t="shared" si="2"/>
        <v>4</v>
      </c>
      <c r="H33" s="44" t="str">
        <f t="shared" si="3"/>
        <v>Medio</v>
      </c>
      <c r="I33" s="49" t="s">
        <v>180</v>
      </c>
      <c r="J33" s="49" t="e">
        <f t="shared" si="4"/>
        <v>#REF!</v>
      </c>
      <c r="K33" s="49">
        <f>A33</f>
        <v>1</v>
      </c>
      <c r="L33" s="19">
        <v>2</v>
      </c>
      <c r="M33" s="19">
        <v>5</v>
      </c>
      <c r="N33" s="19">
        <v>1</v>
      </c>
      <c r="O33" s="19">
        <v>1</v>
      </c>
      <c r="P33" s="19">
        <v>1</v>
      </c>
      <c r="Q33" s="19">
        <v>3</v>
      </c>
      <c r="R33" s="21">
        <f t="shared" si="5"/>
        <v>2.17</v>
      </c>
      <c r="S33" s="19">
        <v>5</v>
      </c>
      <c r="T33" s="19">
        <v>1</v>
      </c>
      <c r="U33" s="19">
        <v>0</v>
      </c>
      <c r="V33" s="19">
        <v>2</v>
      </c>
      <c r="W33" s="20">
        <f t="shared" si="6"/>
        <v>2</v>
      </c>
      <c r="X33" s="20">
        <f t="shared" si="7"/>
        <v>4.34</v>
      </c>
      <c r="Y33" s="2" t="s">
        <v>203</v>
      </c>
      <c r="Z33" s="2" t="s">
        <v>203</v>
      </c>
      <c r="AA33" s="2" t="s">
        <v>203</v>
      </c>
      <c r="AB33" s="2" t="s">
        <v>203</v>
      </c>
      <c r="AC33" s="2" t="s">
        <v>203</v>
      </c>
      <c r="AD33" s="2" t="s">
        <v>203</v>
      </c>
      <c r="AF33" s="2">
        <f t="shared" si="8"/>
      </c>
      <c r="AG33" s="2" t="s">
        <v>203</v>
      </c>
      <c r="AH33" s="2" t="s">
        <v>203</v>
      </c>
      <c r="AI33" s="2" t="str">
        <f t="shared" si="12"/>
        <v>x</v>
      </c>
      <c r="AJ33" s="2">
        <f t="shared" si="13"/>
      </c>
      <c r="AL33" s="2" t="s">
        <v>203</v>
      </c>
      <c r="AM33" s="2" t="s">
        <v>203</v>
      </c>
      <c r="AN33" s="2" t="s">
        <v>203</v>
      </c>
      <c r="AO33" s="2" t="s">
        <v>203</v>
      </c>
      <c r="AP33" s="2" t="s">
        <v>203</v>
      </c>
      <c r="AR33" s="2" t="s">
        <v>203</v>
      </c>
      <c r="AU33" s="4" t="str">
        <f t="shared" si="14"/>
        <v>M01 - </v>
      </c>
      <c r="AV33" s="4" t="str">
        <f t="shared" si="15"/>
        <v>M02 - </v>
      </c>
      <c r="AW33" s="4" t="str">
        <f t="shared" si="16"/>
        <v>M03 - </v>
      </c>
      <c r="AX33" s="4" t="str">
        <f t="shared" si="17"/>
        <v>M04 - </v>
      </c>
      <c r="AY33" s="4" t="str">
        <f t="shared" si="18"/>
        <v>M05 - </v>
      </c>
      <c r="AZ33" s="4" t="str">
        <f t="shared" si="19"/>
        <v>M06 - </v>
      </c>
      <c r="BA33" s="4">
        <f t="shared" si="20"/>
      </c>
      <c r="BB33" s="4">
        <f t="shared" si="21"/>
      </c>
      <c r="BC33" s="4" t="str">
        <f t="shared" si="22"/>
        <v>M09 - </v>
      </c>
      <c r="BD33" s="4" t="str">
        <f t="shared" si="23"/>
        <v>M10a - </v>
      </c>
      <c r="BE33" s="4" t="str">
        <f t="shared" si="24"/>
        <v>M10b - </v>
      </c>
      <c r="BF33" s="4">
        <f t="shared" si="25"/>
      </c>
      <c r="BG33" s="4">
        <f t="shared" si="26"/>
      </c>
      <c r="BH33" s="4" t="str">
        <f t="shared" si="27"/>
        <v>M12 - </v>
      </c>
      <c r="BI33" s="4" t="str">
        <f t="shared" si="28"/>
        <v>M13 - </v>
      </c>
      <c r="BJ33" s="4" t="str">
        <f t="shared" si="29"/>
        <v>M14 - </v>
      </c>
      <c r="BK33" s="4" t="str">
        <f t="shared" si="30"/>
        <v>M15 - </v>
      </c>
      <c r="BL33" s="4" t="str">
        <f t="shared" si="31"/>
        <v>M16 - </v>
      </c>
      <c r="BM33" s="4">
        <f t="shared" si="32"/>
      </c>
      <c r="BN33" s="4" t="str">
        <f t="shared" si="33"/>
        <v>M18 - </v>
      </c>
      <c r="BO33" s="4">
        <f t="shared" si="34"/>
      </c>
      <c r="BP33" s="4">
        <f t="shared" si="35"/>
      </c>
      <c r="BQ33" s="4" t="e">
        <f>CONCATENATE(AU33,AV33,AW33,AX33,AY33,AZ33,BA33,BB33,BC33,BD33,BE33,BF33,BG33,BH33,BI33,BJ33,BK33,BL33,BM33,BN33,BO33,BP33,#REF!)</f>
        <v>#REF!</v>
      </c>
      <c r="BR33" s="4" t="e">
        <f t="shared" si="11"/>
        <v>#REF!</v>
      </c>
    </row>
    <row r="34" spans="1:70" ht="40.5">
      <c r="A34" s="53">
        <v>3</v>
      </c>
      <c r="B34" s="45">
        <v>32</v>
      </c>
      <c r="C34" s="54" t="s">
        <v>60</v>
      </c>
      <c r="D34" s="54"/>
      <c r="E34" s="47">
        <f t="shared" si="0"/>
        <v>2.5</v>
      </c>
      <c r="F34" s="43">
        <f t="shared" si="1"/>
        <v>2.5</v>
      </c>
      <c r="G34" s="48">
        <f t="shared" si="2"/>
        <v>6</v>
      </c>
      <c r="H34" s="44" t="str">
        <f t="shared" si="3"/>
        <v>Medio</v>
      </c>
      <c r="I34" s="49" t="s">
        <v>180</v>
      </c>
      <c r="J34" s="49" t="e">
        <f t="shared" si="4"/>
        <v>#REF!</v>
      </c>
      <c r="K34" s="49">
        <v>2</v>
      </c>
      <c r="L34" s="19">
        <v>2</v>
      </c>
      <c r="M34" s="19">
        <v>5</v>
      </c>
      <c r="N34" s="19">
        <v>1</v>
      </c>
      <c r="O34" s="19">
        <v>3</v>
      </c>
      <c r="P34" s="19">
        <v>1</v>
      </c>
      <c r="Q34" s="19">
        <v>3</v>
      </c>
      <c r="R34" s="21">
        <f t="shared" si="5"/>
        <v>2.5</v>
      </c>
      <c r="S34" s="19">
        <v>5</v>
      </c>
      <c r="T34" s="19">
        <v>1</v>
      </c>
      <c r="U34" s="19">
        <v>0</v>
      </c>
      <c r="V34" s="19">
        <v>4</v>
      </c>
      <c r="W34" s="20">
        <f t="shared" si="6"/>
        <v>2.5</v>
      </c>
      <c r="X34" s="20">
        <f t="shared" si="7"/>
        <v>6.25</v>
      </c>
      <c r="Y34" s="2" t="s">
        <v>203</v>
      </c>
      <c r="Z34" s="2" t="s">
        <v>203</v>
      </c>
      <c r="AA34" s="2" t="s">
        <v>203</v>
      </c>
      <c r="AB34" s="2" t="s">
        <v>203</v>
      </c>
      <c r="AC34" s="2" t="s">
        <v>203</v>
      </c>
      <c r="AD34" s="2" t="s">
        <v>203</v>
      </c>
      <c r="AF34" s="2">
        <f t="shared" si="8"/>
      </c>
      <c r="AG34" s="2" t="s">
        <v>203</v>
      </c>
      <c r="AH34" s="2" t="s">
        <v>203</v>
      </c>
      <c r="AI34" s="2" t="str">
        <f t="shared" si="12"/>
        <v>x</v>
      </c>
      <c r="AJ34" s="2">
        <f t="shared" si="13"/>
      </c>
      <c r="AL34" s="2" t="s">
        <v>203</v>
      </c>
      <c r="AM34" s="2" t="s">
        <v>203</v>
      </c>
      <c r="AN34" s="2" t="s">
        <v>203</v>
      </c>
      <c r="AO34" s="2" t="s">
        <v>203</v>
      </c>
      <c r="AP34" s="2" t="s">
        <v>203</v>
      </c>
      <c r="AR34" s="2" t="s">
        <v>203</v>
      </c>
      <c r="AU34" s="4" t="str">
        <f t="shared" si="14"/>
        <v>M01 - </v>
      </c>
      <c r="AV34" s="4" t="str">
        <f t="shared" si="15"/>
        <v>M02 - </v>
      </c>
      <c r="AW34" s="4" t="str">
        <f t="shared" si="16"/>
        <v>M03 - </v>
      </c>
      <c r="AX34" s="4" t="str">
        <f t="shared" si="17"/>
        <v>M04 - </v>
      </c>
      <c r="AY34" s="4" t="str">
        <f t="shared" si="18"/>
        <v>M05 - </v>
      </c>
      <c r="AZ34" s="4" t="str">
        <f t="shared" si="19"/>
        <v>M06 - </v>
      </c>
      <c r="BA34" s="4">
        <f t="shared" si="20"/>
      </c>
      <c r="BB34" s="4">
        <f t="shared" si="21"/>
      </c>
      <c r="BC34" s="4" t="str">
        <f t="shared" si="22"/>
        <v>M09 - </v>
      </c>
      <c r="BD34" s="4" t="str">
        <f t="shared" si="23"/>
        <v>M10a - </v>
      </c>
      <c r="BE34" s="4" t="str">
        <f t="shared" si="24"/>
        <v>M10b - </v>
      </c>
      <c r="BF34" s="4">
        <f t="shared" si="25"/>
      </c>
      <c r="BG34" s="4">
        <f t="shared" si="26"/>
      </c>
      <c r="BH34" s="4" t="str">
        <f t="shared" si="27"/>
        <v>M12 - </v>
      </c>
      <c r="BI34" s="4" t="str">
        <f t="shared" si="28"/>
        <v>M13 - </v>
      </c>
      <c r="BJ34" s="4" t="str">
        <f t="shared" si="29"/>
        <v>M14 - </v>
      </c>
      <c r="BK34" s="4" t="str">
        <f t="shared" si="30"/>
        <v>M15 - </v>
      </c>
      <c r="BL34" s="4" t="str">
        <f t="shared" si="31"/>
        <v>M16 - </v>
      </c>
      <c r="BM34" s="4">
        <f t="shared" si="32"/>
      </c>
      <c r="BN34" s="4" t="str">
        <f t="shared" si="33"/>
        <v>M18 - </v>
      </c>
      <c r="BO34" s="4">
        <f t="shared" si="34"/>
      </c>
      <c r="BP34" s="4">
        <f t="shared" si="35"/>
      </c>
      <c r="BQ34" s="4" t="e">
        <f>CONCATENATE(AU34,AV34,AW34,AX34,AY34,AZ34,BA34,BB34,BC34,BD34,BE34,BF34,BG34,BH34,BI34,BJ34,BK34,BL34,BM34,BN34,BO34,BP34,#REF!)</f>
        <v>#REF!</v>
      </c>
      <c r="BR34" s="4" t="e">
        <f t="shared" si="11"/>
        <v>#REF!</v>
      </c>
    </row>
    <row r="35" spans="1:70" ht="27">
      <c r="A35" s="53">
        <v>3</v>
      </c>
      <c r="B35" s="45">
        <v>33</v>
      </c>
      <c r="C35" s="54" t="s">
        <v>61</v>
      </c>
      <c r="D35" s="54"/>
      <c r="E35" s="47">
        <f t="shared" si="0"/>
        <v>2.5</v>
      </c>
      <c r="F35" s="43">
        <f t="shared" si="1"/>
        <v>2.25</v>
      </c>
      <c r="G35" s="48">
        <f t="shared" si="2"/>
        <v>6</v>
      </c>
      <c r="H35" s="44" t="str">
        <f t="shared" si="3"/>
        <v>Medio</v>
      </c>
      <c r="I35" s="49" t="s">
        <v>180</v>
      </c>
      <c r="J35" s="49" t="e">
        <f t="shared" si="4"/>
        <v>#REF!</v>
      </c>
      <c r="K35" s="49">
        <v>2</v>
      </c>
      <c r="L35" s="19">
        <v>2</v>
      </c>
      <c r="M35" s="19">
        <v>5</v>
      </c>
      <c r="N35" s="19">
        <v>1</v>
      </c>
      <c r="O35" s="19">
        <v>3</v>
      </c>
      <c r="P35" s="19">
        <v>1</v>
      </c>
      <c r="Q35" s="19">
        <v>3</v>
      </c>
      <c r="R35" s="21">
        <f t="shared" si="5"/>
        <v>2.5</v>
      </c>
      <c r="S35" s="19">
        <v>5</v>
      </c>
      <c r="T35" s="19">
        <v>1</v>
      </c>
      <c r="U35" s="19">
        <v>0</v>
      </c>
      <c r="V35" s="19">
        <v>3</v>
      </c>
      <c r="W35" s="20">
        <f t="shared" si="6"/>
        <v>2.25</v>
      </c>
      <c r="X35" s="20">
        <f t="shared" si="7"/>
        <v>5.625</v>
      </c>
      <c r="Y35" s="2" t="s">
        <v>203</v>
      </c>
      <c r="Z35" s="2" t="s">
        <v>203</v>
      </c>
      <c r="AA35" s="2" t="s">
        <v>203</v>
      </c>
      <c r="AB35" s="2" t="s">
        <v>203</v>
      </c>
      <c r="AC35" s="2" t="s">
        <v>203</v>
      </c>
      <c r="AD35" s="2" t="s">
        <v>203</v>
      </c>
      <c r="AF35" s="2">
        <f t="shared" si="8"/>
      </c>
      <c r="AG35" s="2" t="s">
        <v>203</v>
      </c>
      <c r="AH35" s="2" t="s">
        <v>203</v>
      </c>
      <c r="AI35" s="2" t="str">
        <f t="shared" si="12"/>
        <v>x</v>
      </c>
      <c r="AJ35" s="2">
        <f t="shared" si="13"/>
      </c>
      <c r="AL35" s="2" t="s">
        <v>203</v>
      </c>
      <c r="AM35" s="2" t="s">
        <v>203</v>
      </c>
      <c r="AN35" s="2" t="s">
        <v>203</v>
      </c>
      <c r="AO35" s="2" t="s">
        <v>203</v>
      </c>
      <c r="AP35" s="2" t="s">
        <v>203</v>
      </c>
      <c r="AR35" s="2" t="s">
        <v>203</v>
      </c>
      <c r="AU35" s="4" t="str">
        <f t="shared" si="14"/>
        <v>M01 - </v>
      </c>
      <c r="AV35" s="4" t="str">
        <f t="shared" si="15"/>
        <v>M02 - </v>
      </c>
      <c r="AW35" s="4" t="str">
        <f t="shared" si="16"/>
        <v>M03 - </v>
      </c>
      <c r="AX35" s="4" t="str">
        <f t="shared" si="17"/>
        <v>M04 - </v>
      </c>
      <c r="AY35" s="4" t="str">
        <f t="shared" si="18"/>
        <v>M05 - </v>
      </c>
      <c r="AZ35" s="4" t="str">
        <f t="shared" si="19"/>
        <v>M06 - </v>
      </c>
      <c r="BA35" s="4">
        <f t="shared" si="20"/>
      </c>
      <c r="BB35" s="4">
        <f t="shared" si="21"/>
      </c>
      <c r="BC35" s="4" t="str">
        <f t="shared" si="22"/>
        <v>M09 - </v>
      </c>
      <c r="BD35" s="4" t="str">
        <f t="shared" si="23"/>
        <v>M10a - </v>
      </c>
      <c r="BE35" s="4" t="str">
        <f t="shared" si="24"/>
        <v>M10b - </v>
      </c>
      <c r="BF35" s="4">
        <f t="shared" si="25"/>
      </c>
      <c r="BG35" s="4">
        <f t="shared" si="26"/>
      </c>
      <c r="BH35" s="4" t="str">
        <f t="shared" si="27"/>
        <v>M12 - </v>
      </c>
      <c r="BI35" s="4" t="str">
        <f t="shared" si="28"/>
        <v>M13 - </v>
      </c>
      <c r="BJ35" s="4" t="str">
        <f t="shared" si="29"/>
        <v>M14 - </v>
      </c>
      <c r="BK35" s="4" t="str">
        <f t="shared" si="30"/>
        <v>M15 - </v>
      </c>
      <c r="BL35" s="4" t="str">
        <f t="shared" si="31"/>
        <v>M16 - </v>
      </c>
      <c r="BM35" s="4">
        <f t="shared" si="32"/>
      </c>
      <c r="BN35" s="4" t="str">
        <f t="shared" si="33"/>
        <v>M18 - </v>
      </c>
      <c r="BO35" s="4">
        <f t="shared" si="34"/>
      </c>
      <c r="BP35" s="4">
        <f t="shared" si="35"/>
      </c>
      <c r="BQ35" s="4" t="e">
        <f>CONCATENATE(AU35,AV35,AW35,AX35,AY35,AZ35,BA35,BB35,BC35,BD35,BE35,BF35,BG35,BH35,BI35,BJ35,BK35,BL35,BM35,BN35,BO35,BP35,#REF!)</f>
        <v>#REF!</v>
      </c>
      <c r="BR35" s="4" t="e">
        <f t="shared" si="11"/>
        <v>#REF!</v>
      </c>
    </row>
    <row r="36" spans="1:70" ht="40.5">
      <c r="A36" s="45">
        <v>3</v>
      </c>
      <c r="B36" s="45">
        <v>34</v>
      </c>
      <c r="C36" s="50" t="s">
        <v>129</v>
      </c>
      <c r="D36" s="50" t="s">
        <v>130</v>
      </c>
      <c r="E36" s="47">
        <f t="shared" si="0"/>
        <v>2.67</v>
      </c>
      <c r="F36" s="43">
        <f t="shared" si="1"/>
        <v>2.75</v>
      </c>
      <c r="G36" s="48">
        <f t="shared" si="2"/>
        <v>7</v>
      </c>
      <c r="H36" s="44" t="str">
        <f t="shared" si="3"/>
        <v>Alto</v>
      </c>
      <c r="I36" s="49" t="s">
        <v>180</v>
      </c>
      <c r="J36" s="49" t="e">
        <f t="shared" si="4"/>
        <v>#REF!</v>
      </c>
      <c r="K36" s="49">
        <v>2</v>
      </c>
      <c r="L36" s="19">
        <v>2</v>
      </c>
      <c r="M36" s="19">
        <v>5</v>
      </c>
      <c r="N36" s="19">
        <v>1</v>
      </c>
      <c r="O36" s="19">
        <v>3</v>
      </c>
      <c r="P36" s="19">
        <v>1</v>
      </c>
      <c r="Q36" s="19">
        <v>3</v>
      </c>
      <c r="R36" s="20">
        <f>ROUND(AVERAGE(L13:Q13),2)</f>
        <v>2.67</v>
      </c>
      <c r="S36" s="19">
        <v>5</v>
      </c>
      <c r="T36" s="19">
        <v>1</v>
      </c>
      <c r="U36" s="19">
        <v>0</v>
      </c>
      <c r="V36" s="19">
        <v>4</v>
      </c>
      <c r="W36" s="20">
        <f>ROUND(AVERAGE(S13:V13),2)</f>
        <v>2.75</v>
      </c>
      <c r="X36" s="20">
        <f>R13*W13</f>
        <v>7.342499999999999</v>
      </c>
      <c r="Y36" s="2" t="s">
        <v>203</v>
      </c>
      <c r="Z36" s="2" t="s">
        <v>203</v>
      </c>
      <c r="AA36" s="2" t="s">
        <v>203</v>
      </c>
      <c r="AB36" s="2" t="s">
        <v>203</v>
      </c>
      <c r="AC36" s="2" t="s">
        <v>203</v>
      </c>
      <c r="AD36" s="2" t="s">
        <v>203</v>
      </c>
      <c r="AF36" s="2" t="str">
        <f t="shared" si="8"/>
        <v>x</v>
      </c>
      <c r="AG36" s="2" t="s">
        <v>203</v>
      </c>
      <c r="AH36" s="2" t="s">
        <v>203</v>
      </c>
      <c r="AI36" s="2" t="str">
        <f t="shared" si="12"/>
        <v>x</v>
      </c>
      <c r="AJ36" s="2" t="str">
        <f t="shared" si="13"/>
        <v>x</v>
      </c>
      <c r="AL36" s="2" t="s">
        <v>203</v>
      </c>
      <c r="AM36" s="2" t="s">
        <v>203</v>
      </c>
      <c r="AN36" s="2" t="s">
        <v>203</v>
      </c>
      <c r="AO36" s="2" t="s">
        <v>203</v>
      </c>
      <c r="AP36" s="2" t="s">
        <v>203</v>
      </c>
      <c r="AR36" s="2" t="s">
        <v>203</v>
      </c>
      <c r="AU36" s="4" t="str">
        <f t="shared" si="14"/>
        <v>M01 - </v>
      </c>
      <c r="AV36" s="4" t="str">
        <f t="shared" si="15"/>
        <v>M02 - </v>
      </c>
      <c r="AW36" s="4" t="str">
        <f t="shared" si="16"/>
        <v>M03 - </v>
      </c>
      <c r="AX36" s="4" t="str">
        <f t="shared" si="17"/>
        <v>M04 - </v>
      </c>
      <c r="AY36" s="4" t="str">
        <f t="shared" si="18"/>
        <v>M05 - </v>
      </c>
      <c r="AZ36" s="4" t="str">
        <f t="shared" si="19"/>
        <v>M06 - </v>
      </c>
      <c r="BA36" s="4">
        <f t="shared" si="20"/>
      </c>
      <c r="BB36" s="4" t="str">
        <f t="shared" si="21"/>
        <v>M08 - </v>
      </c>
      <c r="BC36" s="4" t="str">
        <f t="shared" si="22"/>
        <v>M09 - </v>
      </c>
      <c r="BD36" s="4" t="str">
        <f t="shared" si="23"/>
        <v>M10a - </v>
      </c>
      <c r="BE36" s="4" t="str">
        <f t="shared" si="24"/>
        <v>M10b - </v>
      </c>
      <c r="BF36" s="4" t="str">
        <f t="shared" si="25"/>
        <v>M10c - </v>
      </c>
      <c r="BG36" s="4">
        <f t="shared" si="26"/>
      </c>
      <c r="BH36" s="4" t="str">
        <f t="shared" si="27"/>
        <v>M12 - </v>
      </c>
      <c r="BI36" s="4" t="str">
        <f t="shared" si="28"/>
        <v>M13 - </v>
      </c>
      <c r="BJ36" s="4" t="str">
        <f t="shared" si="29"/>
        <v>M14 - </v>
      </c>
      <c r="BK36" s="4" t="str">
        <f t="shared" si="30"/>
        <v>M15 - </v>
      </c>
      <c r="BL36" s="4" t="str">
        <f t="shared" si="31"/>
        <v>M16 - </v>
      </c>
      <c r="BM36" s="4">
        <f t="shared" si="32"/>
      </c>
      <c r="BN36" s="4" t="str">
        <f t="shared" si="33"/>
        <v>M18 - </v>
      </c>
      <c r="BO36" s="4">
        <f t="shared" si="34"/>
      </c>
      <c r="BP36" s="4">
        <f t="shared" si="35"/>
      </c>
      <c r="BQ36" s="4" t="e">
        <f>CONCATENATE(AU36,AV36,AW36,AX36,AY36,AZ36,BA36,BB36,BC36,BD36,BE36,BF36,BG36,BH36,BI36,BJ36,BK36,BL36,BM36,BN36,BO36,BP36,#REF!)</f>
        <v>#REF!</v>
      </c>
      <c r="BR36" s="4" t="e">
        <f t="shared" si="11"/>
        <v>#REF!</v>
      </c>
    </row>
    <row r="37" spans="1:24" ht="30" customHeight="1">
      <c r="A37" s="73" t="s">
        <v>215</v>
      </c>
      <c r="B37" s="74"/>
      <c r="C37" s="74"/>
      <c r="D37" s="74"/>
      <c r="E37" s="74"/>
      <c r="F37" s="74"/>
      <c r="G37" s="74"/>
      <c r="H37" s="74"/>
      <c r="I37" s="74"/>
      <c r="J37" s="74"/>
      <c r="K37" s="75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</sheetData>
  <sheetProtection selectLockedCells="1" selectUnlockedCells="1"/>
  <mergeCells count="7">
    <mergeCell ref="A37:K37"/>
    <mergeCell ref="Y1:AT1"/>
    <mergeCell ref="AU1:BR1"/>
    <mergeCell ref="A1:K1"/>
    <mergeCell ref="L1:R1"/>
    <mergeCell ref="S1:W1"/>
    <mergeCell ref="X1:X2"/>
  </mergeCells>
  <printOptions/>
  <pageMargins left="0.36" right="0.37" top="0.7875" bottom="0.3902777777777778" header="0.5118055555555555" footer="0.19027777777777777"/>
  <pageSetup fitToHeight="100" fitToWidth="1" horizontalDpi="600" verticalDpi="600" orientation="portrait" paperSize="9" scale="6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"/>
  <sheetViews>
    <sheetView view="pageBreakPreview" zoomScale="75" zoomScaleSheetLayoutView="75" zoomScalePageLayoutView="0" workbookViewId="0" topLeftCell="A1">
      <pane xSplit="7" ySplit="2" topLeftCell="H1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R2" sqref="BR1:BR65536"/>
    </sheetView>
  </sheetViews>
  <sheetFormatPr defaultColWidth="9.140625" defaultRowHeight="12.75"/>
  <cols>
    <col min="1" max="1" width="13.421875" style="3" customWidth="1"/>
    <col min="2" max="2" width="3.140625" style="1" customWidth="1"/>
    <col min="3" max="3" width="25.7109375" style="3" customWidth="1"/>
    <col min="4" max="4" width="24.28125" style="3" customWidth="1"/>
    <col min="5" max="7" width="5.28125" style="3" customWidth="1"/>
    <col min="8" max="8" width="11.7109375" style="3" customWidth="1"/>
    <col min="9" max="9" width="21.7109375" style="3" customWidth="1"/>
    <col min="10" max="10" width="21.7109375" style="1" customWidth="1"/>
    <col min="11" max="11" width="10.421875" style="1" customWidth="1"/>
    <col min="12" max="24" width="9.140625" style="3" customWidth="1"/>
    <col min="25" max="45" width="9.140625" style="1" customWidth="1"/>
    <col min="46" max="69" width="9.140625" style="3" customWidth="1"/>
    <col min="70" max="71" width="30.28125" style="3" customWidth="1"/>
    <col min="72" max="16384" width="9.140625" style="3" customWidth="1"/>
  </cols>
  <sheetData>
    <row r="1" spans="1:71" ht="60" customHeight="1">
      <c r="A1" s="84" t="s">
        <v>211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2" t="s">
        <v>133</v>
      </c>
      <c r="M1" s="82"/>
      <c r="N1" s="82"/>
      <c r="O1" s="82"/>
      <c r="P1" s="82"/>
      <c r="Q1" s="82"/>
      <c r="R1" s="82"/>
      <c r="S1" s="82" t="s">
        <v>134</v>
      </c>
      <c r="T1" s="82"/>
      <c r="U1" s="82"/>
      <c r="V1" s="82"/>
      <c r="W1" s="82"/>
      <c r="X1" s="82" t="s">
        <v>135</v>
      </c>
      <c r="Y1" s="76" t="s">
        <v>182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83"/>
      <c r="AV1" s="78" t="s">
        <v>204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80"/>
    </row>
    <row r="2" spans="1:71" s="5" customFormat="1" ht="78.75">
      <c r="A2" s="5" t="s">
        <v>0</v>
      </c>
      <c r="B2" s="6" t="s">
        <v>1</v>
      </c>
      <c r="C2" s="5" t="s">
        <v>2</v>
      </c>
      <c r="D2" s="5" t="s">
        <v>3</v>
      </c>
      <c r="E2" s="7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2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202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205</v>
      </c>
      <c r="BF2" s="6" t="s">
        <v>206</v>
      </c>
      <c r="BG2" s="6" t="s">
        <v>207</v>
      </c>
      <c r="BH2" s="6" t="s">
        <v>192</v>
      </c>
      <c r="BI2" s="6" t="s">
        <v>193</v>
      </c>
      <c r="BJ2" s="6" t="s">
        <v>194</v>
      </c>
      <c r="BK2" s="6" t="s">
        <v>195</v>
      </c>
      <c r="BL2" s="6" t="s">
        <v>196</v>
      </c>
      <c r="BM2" s="6" t="s">
        <v>197</v>
      </c>
      <c r="BN2" s="6" t="s">
        <v>198</v>
      </c>
      <c r="BO2" s="6" t="s">
        <v>199</v>
      </c>
      <c r="BP2" s="6" t="s">
        <v>200</v>
      </c>
      <c r="BQ2" s="6" t="s">
        <v>201</v>
      </c>
      <c r="BR2" s="6"/>
      <c r="BS2" s="6"/>
    </row>
    <row r="3" spans="1:71" ht="81">
      <c r="A3" s="55">
        <v>3</v>
      </c>
      <c r="B3" s="56">
        <v>1</v>
      </c>
      <c r="C3" s="57" t="s">
        <v>62</v>
      </c>
      <c r="D3" s="57" t="s">
        <v>174</v>
      </c>
      <c r="E3" s="58">
        <f>R3</f>
        <v>3.5</v>
      </c>
      <c r="F3" s="58">
        <f>W3</f>
        <v>2.5</v>
      </c>
      <c r="G3" s="48">
        <f>ROUND(X3,0)</f>
        <v>9</v>
      </c>
      <c r="H3" s="44" t="str">
        <f>IF(G3&lt;1,"Nullo",IF(G3&lt;=3,"Basso",IF(G3&lt;=6,"Medio",IF(G3&lt;=15,"Alto","Molto alto"))))</f>
        <v>Alto</v>
      </c>
      <c r="I3" s="49" t="s">
        <v>180</v>
      </c>
      <c r="J3" s="49" t="e">
        <f>BS3</f>
        <v>#REF!</v>
      </c>
      <c r="K3" s="49">
        <f>A3</f>
        <v>3</v>
      </c>
      <c r="L3" s="19">
        <v>2</v>
      </c>
      <c r="M3" s="19">
        <v>5</v>
      </c>
      <c r="N3" s="19">
        <v>1</v>
      </c>
      <c r="O3" s="19">
        <v>5</v>
      </c>
      <c r="P3" s="19">
        <v>5</v>
      </c>
      <c r="Q3" s="19">
        <v>3</v>
      </c>
      <c r="R3" s="20">
        <f aca="true" t="shared" si="0" ref="R3:R12">ROUND(AVERAGE(L3:Q3),2)</f>
        <v>3.5</v>
      </c>
      <c r="S3" s="19">
        <v>5</v>
      </c>
      <c r="T3" s="19">
        <v>1</v>
      </c>
      <c r="U3" s="19">
        <v>0</v>
      </c>
      <c r="V3" s="19">
        <v>4</v>
      </c>
      <c r="W3" s="20">
        <f aca="true" t="shared" si="1" ref="W3:W12">ROUND(AVERAGE(S3:V3),2)</f>
        <v>2.5</v>
      </c>
      <c r="X3" s="20">
        <f aca="true" t="shared" si="2" ref="X3:X12">R3*W3</f>
        <v>8.75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 t="s">
        <v>203</v>
      </c>
      <c r="AF3" s="2" t="str">
        <f>IF(G3&gt;=7,"x","")</f>
        <v>x</v>
      </c>
      <c r="AG3" s="2" t="s">
        <v>203</v>
      </c>
      <c r="AH3" s="2" t="s">
        <v>203</v>
      </c>
      <c r="AI3" s="2" t="str">
        <f aca="true" t="shared" si="3" ref="AI3:AI12">IF(G3&gt;=4,IF(G3&lt;=25,"x",""),"")</f>
        <v>x</v>
      </c>
      <c r="AJ3" s="2" t="str">
        <f aca="true" t="shared" si="4" ref="AJ3:AJ12">IF(G3&gt;=7,IF(G3&lt;=25,"x",""),"")</f>
        <v>x</v>
      </c>
      <c r="AK3" s="2" t="s">
        <v>203</v>
      </c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2"/>
      <c r="AV3" s="4" t="str">
        <f aca="true" t="shared" si="5" ref="AV3:BE3">IF(Y3="x",CONCATENATE(Y$2," - "),"")</f>
        <v>M01 - </v>
      </c>
      <c r="AW3" s="4" t="str">
        <f t="shared" si="5"/>
        <v>M02 - </v>
      </c>
      <c r="AX3" s="4" t="str">
        <f t="shared" si="5"/>
        <v>M03 - </v>
      </c>
      <c r="AY3" s="4" t="str">
        <f t="shared" si="5"/>
        <v>M04 - </v>
      </c>
      <c r="AZ3" s="4" t="str">
        <f t="shared" si="5"/>
        <v>M05 - </v>
      </c>
      <c r="BA3" s="4" t="str">
        <f t="shared" si="5"/>
        <v>M06 - </v>
      </c>
      <c r="BB3" s="4" t="str">
        <f t="shared" si="5"/>
        <v>M07 - </v>
      </c>
      <c r="BC3" s="4" t="str">
        <f t="shared" si="5"/>
        <v>M08 - </v>
      </c>
      <c r="BD3" s="4" t="str">
        <f t="shared" si="5"/>
        <v>M09 - </v>
      </c>
      <c r="BE3" s="4" t="str">
        <f t="shared" si="5"/>
        <v>M10a - </v>
      </c>
      <c r="BF3" s="4" t="str">
        <f aca="true" t="shared" si="6" ref="BF3:BQ3">IF(AI3="x",CONCATENATE(AI$2," - "),"")</f>
        <v>M10b - </v>
      </c>
      <c r="BG3" s="4" t="str">
        <f t="shared" si="6"/>
        <v>M10c - </v>
      </c>
      <c r="BH3" s="4" t="str">
        <f t="shared" si="6"/>
        <v>M11 - </v>
      </c>
      <c r="BI3" s="4" t="str">
        <f t="shared" si="6"/>
        <v>M12 - </v>
      </c>
      <c r="BJ3" s="4" t="str">
        <f t="shared" si="6"/>
        <v>M13 - </v>
      </c>
      <c r="BK3" s="4" t="str">
        <f t="shared" si="6"/>
        <v>M14 - </v>
      </c>
      <c r="BL3" s="4" t="str">
        <f t="shared" si="6"/>
        <v>M15 - </v>
      </c>
      <c r="BM3" s="4" t="str">
        <f t="shared" si="6"/>
        <v>M16 - </v>
      </c>
      <c r="BN3" s="4">
        <f t="shared" si="6"/>
      </c>
      <c r="BO3" s="4" t="str">
        <f t="shared" si="6"/>
        <v>M18 - </v>
      </c>
      <c r="BP3" s="4">
        <f t="shared" si="6"/>
      </c>
      <c r="BQ3" s="4">
        <f t="shared" si="6"/>
      </c>
      <c r="BR3" s="4" t="e">
        <f>CONCATENATE(AV3,AW3,AX3,AY3,AZ3,BA3,BB3,BC3,BD3,BE3,BF3,BG3,BH3,BI3,BJ3,BK3,BL3,BM3,BN3,BO3,BP3,BQ3,#REF!)</f>
        <v>#REF!</v>
      </c>
      <c r="BS3" s="4" t="e">
        <f>LEFT(BR3,LEN(BR3)-2)</f>
        <v>#REF!</v>
      </c>
    </row>
    <row r="4" spans="1:71" ht="108">
      <c r="A4" s="55" t="s">
        <v>210</v>
      </c>
      <c r="B4" s="56">
        <v>2</v>
      </c>
      <c r="C4" s="57" t="s">
        <v>63</v>
      </c>
      <c r="D4" s="57" t="s">
        <v>175</v>
      </c>
      <c r="E4" s="58">
        <f>R4</f>
        <v>3.5</v>
      </c>
      <c r="F4" s="58">
        <f>W4</f>
        <v>2.5</v>
      </c>
      <c r="G4" s="48">
        <f aca="true" t="shared" si="7" ref="G4:G12">ROUND(X4,0)</f>
        <v>9</v>
      </c>
      <c r="H4" s="44" t="str">
        <f aca="true" t="shared" si="8" ref="H4:H12">IF(G4&lt;1,"Nullo",IF(G4&lt;=3,"Basso",IF(G4&lt;=6,"Medio",IF(G4&lt;=15,"Alto","Molto alto"))))</f>
        <v>Alto</v>
      </c>
      <c r="I4" s="49" t="s">
        <v>180</v>
      </c>
      <c r="J4" s="49" t="e">
        <f aca="true" t="shared" si="9" ref="J4:J12">BS4</f>
        <v>#REF!</v>
      </c>
      <c r="K4" s="49" t="str">
        <f aca="true" t="shared" si="10" ref="K4:K11">A4</f>
        <v>Tutti</v>
      </c>
      <c r="L4" s="19">
        <v>2</v>
      </c>
      <c r="M4" s="19">
        <v>5</v>
      </c>
      <c r="N4" s="19">
        <v>1</v>
      </c>
      <c r="O4" s="19">
        <v>5</v>
      </c>
      <c r="P4" s="19">
        <v>5</v>
      </c>
      <c r="Q4" s="19">
        <v>3</v>
      </c>
      <c r="R4" s="20">
        <f t="shared" si="0"/>
        <v>3.5</v>
      </c>
      <c r="S4" s="19">
        <v>5</v>
      </c>
      <c r="T4" s="19">
        <v>1</v>
      </c>
      <c r="U4" s="19">
        <v>0</v>
      </c>
      <c r="V4" s="19">
        <v>4</v>
      </c>
      <c r="W4" s="20">
        <f t="shared" si="1"/>
        <v>2.5</v>
      </c>
      <c r="X4" s="20">
        <f t="shared" si="2"/>
        <v>8.75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/>
      <c r="AF4" s="2" t="str">
        <f aca="true" t="shared" si="11" ref="AF4:AF12">IF(G4&gt;=7,"x","")</f>
        <v>x</v>
      </c>
      <c r="AG4" s="2" t="s">
        <v>203</v>
      </c>
      <c r="AH4" s="2" t="s">
        <v>203</v>
      </c>
      <c r="AI4" s="2" t="str">
        <f t="shared" si="3"/>
        <v>x</v>
      </c>
      <c r="AJ4" s="2" t="str">
        <f t="shared" si="4"/>
        <v>x</v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2"/>
      <c r="AV4" s="4" t="str">
        <f aca="true" t="shared" si="12" ref="AV4:AV12">IF(Y4="x",CONCATENATE(Y$2," - "),"")</f>
        <v>M01 - </v>
      </c>
      <c r="AW4" s="4" t="str">
        <f aca="true" t="shared" si="13" ref="AW4:AW12">IF(Z4="x",CONCATENATE(Z$2," - "),"")</f>
        <v>M02 - </v>
      </c>
      <c r="AX4" s="4" t="str">
        <f aca="true" t="shared" si="14" ref="AX4:AX12">IF(AA4="x",CONCATENATE(AA$2," - "),"")</f>
        <v>M03 - </v>
      </c>
      <c r="AY4" s="4" t="str">
        <f aca="true" t="shared" si="15" ref="AY4:AY12">IF(AB4="x",CONCATENATE(AB$2," - "),"")</f>
        <v>M04 - </v>
      </c>
      <c r="AZ4" s="4" t="str">
        <f aca="true" t="shared" si="16" ref="AZ4:AZ12">IF(AC4="x",CONCATENATE(AC$2," - "),"")</f>
        <v>M05 - </v>
      </c>
      <c r="BA4" s="4" t="str">
        <f aca="true" t="shared" si="17" ref="BA4:BA12">IF(AD4="x",CONCATENATE(AD$2," - "),"")</f>
        <v>M06 - </v>
      </c>
      <c r="BB4" s="4">
        <f aca="true" t="shared" si="18" ref="BB4:BB12">IF(AE4="x",CONCATENATE(AE$2," - "),"")</f>
      </c>
      <c r="BC4" s="4" t="str">
        <f aca="true" t="shared" si="19" ref="BC4:BC12">IF(AF4="x",CONCATENATE(AF$2," - "),"")</f>
        <v>M08 - </v>
      </c>
      <c r="BD4" s="4" t="str">
        <f aca="true" t="shared" si="20" ref="BD4:BD12">IF(AG4="x",CONCATENATE(AG$2," - "),"")</f>
        <v>M09 - </v>
      </c>
      <c r="BE4" s="4" t="str">
        <f aca="true" t="shared" si="21" ref="BE4:BE12">IF(AH4="x",CONCATENATE(AH$2," - "),"")</f>
        <v>M10a - </v>
      </c>
      <c r="BF4" s="4" t="str">
        <f aca="true" t="shared" si="22" ref="BF4:BF12">IF(AI4="x",CONCATENATE(AI$2," - "),"")</f>
        <v>M10b - </v>
      </c>
      <c r="BG4" s="4" t="str">
        <f aca="true" t="shared" si="23" ref="BG4:BG12">IF(AJ4="x",CONCATENATE(AJ$2," - "),"")</f>
        <v>M10c - </v>
      </c>
      <c r="BH4" s="4">
        <f aca="true" t="shared" si="24" ref="BH4:BH12">IF(AK4="x",CONCATENATE(AK$2," - "),"")</f>
      </c>
      <c r="BI4" s="4" t="str">
        <f aca="true" t="shared" si="25" ref="BI4:BI12">IF(AL4="x",CONCATENATE(AL$2," - "),"")</f>
        <v>M12 - </v>
      </c>
      <c r="BJ4" s="4" t="str">
        <f aca="true" t="shared" si="26" ref="BJ4:BJ12">IF(AM4="x",CONCATENATE(AM$2," - "),"")</f>
        <v>M13 - </v>
      </c>
      <c r="BK4" s="4" t="str">
        <f aca="true" t="shared" si="27" ref="BK4:BK12">IF(AN4="x",CONCATENATE(AN$2," - "),"")</f>
        <v>M14 - </v>
      </c>
      <c r="BL4" s="4" t="str">
        <f aca="true" t="shared" si="28" ref="BL4:BL12">IF(AO4="x",CONCATENATE(AO$2," - "),"")</f>
        <v>M15 - </v>
      </c>
      <c r="BM4" s="4" t="str">
        <f aca="true" t="shared" si="29" ref="BM4:BM12">IF(AP4="x",CONCATENATE(AP$2," - "),"")</f>
        <v>M16 - </v>
      </c>
      <c r="BN4" s="4">
        <f aca="true" t="shared" si="30" ref="BN4:BN12">IF(AQ4="x",CONCATENATE(AQ$2," - "),"")</f>
      </c>
      <c r="BO4" s="4" t="str">
        <f aca="true" t="shared" si="31" ref="BO4:BO12">IF(AR4="x",CONCATENATE(AR$2," - "),"")</f>
        <v>M18 - </v>
      </c>
      <c r="BP4" s="4">
        <f aca="true" t="shared" si="32" ref="BP4:BP12">IF(AS4="x",CONCATENATE(AS$2," - "),"")</f>
      </c>
      <c r="BQ4" s="4">
        <f aca="true" t="shared" si="33" ref="BQ4:BQ12">IF(AT4="x",CONCATENATE(AT$2," - "),"")</f>
      </c>
      <c r="BR4" s="4" t="e">
        <f>CONCATENATE(AV4,AW4,AX4,AY4,AZ4,BA4,BB4,BC4,BD4,BE4,BF4,BG4,BH4,BI4,BJ4,BK4,BL4,BM4,BN4,BO4,BP4,BQ4,#REF!)</f>
        <v>#REF!</v>
      </c>
      <c r="BS4" s="4" t="e">
        <f aca="true" t="shared" si="34" ref="BS4:BS12">LEFT(BR4,LEN(BR4)-2)</f>
        <v>#REF!</v>
      </c>
    </row>
    <row r="5" spans="1:71" ht="243">
      <c r="A5" s="55" t="s">
        <v>210</v>
      </c>
      <c r="B5" s="56">
        <v>3</v>
      </c>
      <c r="C5" s="57" t="s">
        <v>64</v>
      </c>
      <c r="D5" s="59" t="s">
        <v>176</v>
      </c>
      <c r="E5" s="58">
        <f>R5</f>
        <v>3.5</v>
      </c>
      <c r="F5" s="58">
        <f>W5</f>
        <v>4</v>
      </c>
      <c r="G5" s="48">
        <f t="shared" si="7"/>
        <v>14</v>
      </c>
      <c r="H5" s="44" t="str">
        <f t="shared" si="8"/>
        <v>Alto</v>
      </c>
      <c r="I5" s="49" t="s">
        <v>180</v>
      </c>
      <c r="J5" s="49" t="e">
        <f t="shared" si="9"/>
        <v>#REF!</v>
      </c>
      <c r="K5" s="49" t="str">
        <f t="shared" si="10"/>
        <v>Tutti</v>
      </c>
      <c r="L5" s="19">
        <v>2</v>
      </c>
      <c r="M5" s="19">
        <v>5</v>
      </c>
      <c r="N5" s="19">
        <v>1</v>
      </c>
      <c r="O5" s="19">
        <v>5</v>
      </c>
      <c r="P5" s="19">
        <v>5</v>
      </c>
      <c r="Q5" s="19">
        <v>3</v>
      </c>
      <c r="R5" s="20">
        <f t="shared" si="0"/>
        <v>3.5</v>
      </c>
      <c r="S5" s="19">
        <v>5</v>
      </c>
      <c r="T5" s="19">
        <v>5</v>
      </c>
      <c r="U5" s="19">
        <v>2</v>
      </c>
      <c r="V5" s="19">
        <v>4</v>
      </c>
      <c r="W5" s="20">
        <f t="shared" si="1"/>
        <v>4</v>
      </c>
      <c r="X5" s="20">
        <f t="shared" si="2"/>
        <v>14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 t="s">
        <v>203</v>
      </c>
      <c r="AF5" s="2" t="str">
        <f t="shared" si="11"/>
        <v>x</v>
      </c>
      <c r="AG5" s="2" t="s">
        <v>203</v>
      </c>
      <c r="AH5" s="2" t="s">
        <v>203</v>
      </c>
      <c r="AI5" s="2" t="str">
        <f t="shared" si="3"/>
        <v>x</v>
      </c>
      <c r="AJ5" s="2" t="str">
        <f t="shared" si="4"/>
        <v>x</v>
      </c>
      <c r="AK5" s="2" t="s">
        <v>203</v>
      </c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2"/>
      <c r="AV5" s="4" t="str">
        <f t="shared" si="12"/>
        <v>M01 - </v>
      </c>
      <c r="AW5" s="4" t="str">
        <f t="shared" si="13"/>
        <v>M02 - </v>
      </c>
      <c r="AX5" s="4" t="str">
        <f t="shared" si="14"/>
        <v>M03 - </v>
      </c>
      <c r="AY5" s="4" t="str">
        <f t="shared" si="15"/>
        <v>M04 - </v>
      </c>
      <c r="AZ5" s="4" t="str">
        <f t="shared" si="16"/>
        <v>M05 - </v>
      </c>
      <c r="BA5" s="4" t="str">
        <f t="shared" si="17"/>
        <v>M06 - </v>
      </c>
      <c r="BB5" s="4" t="str">
        <f t="shared" si="18"/>
        <v>M07 - </v>
      </c>
      <c r="BC5" s="4" t="str">
        <f t="shared" si="19"/>
        <v>M08 - </v>
      </c>
      <c r="BD5" s="4" t="str">
        <f t="shared" si="20"/>
        <v>M09 - </v>
      </c>
      <c r="BE5" s="4" t="str">
        <f t="shared" si="21"/>
        <v>M10a - </v>
      </c>
      <c r="BF5" s="4" t="str">
        <f t="shared" si="22"/>
        <v>M10b - </v>
      </c>
      <c r="BG5" s="4" t="str">
        <f t="shared" si="23"/>
        <v>M10c - </v>
      </c>
      <c r="BH5" s="4" t="str">
        <f t="shared" si="24"/>
        <v>M11 - </v>
      </c>
      <c r="BI5" s="4" t="str">
        <f t="shared" si="25"/>
        <v>M12 - </v>
      </c>
      <c r="BJ5" s="4" t="str">
        <f t="shared" si="26"/>
        <v>M13 - </v>
      </c>
      <c r="BK5" s="4" t="str">
        <f t="shared" si="27"/>
        <v>M14 - </v>
      </c>
      <c r="BL5" s="4" t="str">
        <f t="shared" si="28"/>
        <v>M15 - </v>
      </c>
      <c r="BM5" s="4" t="str">
        <f t="shared" si="29"/>
        <v>M16 - </v>
      </c>
      <c r="BN5" s="4">
        <f t="shared" si="30"/>
      </c>
      <c r="BO5" s="4" t="str">
        <f t="shared" si="31"/>
        <v>M18 - </v>
      </c>
      <c r="BP5" s="4">
        <f t="shared" si="32"/>
      </c>
      <c r="BQ5" s="4">
        <f t="shared" si="33"/>
      </c>
      <c r="BR5" s="4" t="e">
        <f>CONCATENATE(AV5,AW5,AX5,AY5,AZ5,BA5,BB5,BC5,BD5,BE5,BF5,BG5,BH5,BI5,BJ5,BK5,BL5,BM5,BN5,BO5,BP5,BQ5,#REF!)</f>
        <v>#REF!</v>
      </c>
      <c r="BS5" s="4" t="e">
        <f t="shared" si="34"/>
        <v>#REF!</v>
      </c>
    </row>
    <row r="6" spans="1:71" ht="229.5">
      <c r="A6" s="55" t="s">
        <v>210</v>
      </c>
      <c r="B6" s="56">
        <v>4</v>
      </c>
      <c r="C6" s="57" t="s">
        <v>65</v>
      </c>
      <c r="D6" s="57" t="s">
        <v>66</v>
      </c>
      <c r="E6" s="58">
        <f aca="true" t="shared" si="35" ref="E6:E12">R6</f>
        <v>3.5</v>
      </c>
      <c r="F6" s="58">
        <f aca="true" t="shared" si="36" ref="F6:F12">W6</f>
        <v>2.5</v>
      </c>
      <c r="G6" s="48">
        <f t="shared" si="7"/>
        <v>9</v>
      </c>
      <c r="H6" s="44" t="str">
        <f t="shared" si="8"/>
        <v>Alto</v>
      </c>
      <c r="I6" s="49" t="s">
        <v>180</v>
      </c>
      <c r="J6" s="49" t="e">
        <f t="shared" si="9"/>
        <v>#REF!</v>
      </c>
      <c r="K6" s="49" t="str">
        <f t="shared" si="10"/>
        <v>Tutti</v>
      </c>
      <c r="L6" s="35">
        <v>2</v>
      </c>
      <c r="M6" s="35">
        <v>5</v>
      </c>
      <c r="N6" s="35">
        <v>1</v>
      </c>
      <c r="O6" s="35">
        <v>5</v>
      </c>
      <c r="P6" s="35">
        <v>5</v>
      </c>
      <c r="Q6" s="35">
        <v>3</v>
      </c>
      <c r="R6" s="36">
        <f t="shared" si="0"/>
        <v>3.5</v>
      </c>
      <c r="S6" s="35">
        <v>5</v>
      </c>
      <c r="T6" s="35">
        <v>1</v>
      </c>
      <c r="U6" s="35">
        <v>0</v>
      </c>
      <c r="V6" s="35">
        <v>4</v>
      </c>
      <c r="W6" s="20">
        <f t="shared" si="1"/>
        <v>2.5</v>
      </c>
      <c r="X6" s="20">
        <f t="shared" si="2"/>
        <v>8.75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 t="s">
        <v>203</v>
      </c>
      <c r="AF6" s="2" t="str">
        <f t="shared" si="11"/>
        <v>x</v>
      </c>
      <c r="AG6" s="2" t="s">
        <v>203</v>
      </c>
      <c r="AH6" s="2" t="s">
        <v>203</v>
      </c>
      <c r="AI6" s="2" t="str">
        <f t="shared" si="3"/>
        <v>x</v>
      </c>
      <c r="AJ6" s="2" t="str">
        <f t="shared" si="4"/>
        <v>x</v>
      </c>
      <c r="AK6" s="2" t="s">
        <v>203</v>
      </c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2"/>
      <c r="AV6" s="4" t="str">
        <f t="shared" si="12"/>
        <v>M01 - </v>
      </c>
      <c r="AW6" s="4" t="str">
        <f t="shared" si="13"/>
        <v>M02 - </v>
      </c>
      <c r="AX6" s="4" t="str">
        <f t="shared" si="14"/>
        <v>M03 - </v>
      </c>
      <c r="AY6" s="4" t="str">
        <f t="shared" si="15"/>
        <v>M04 - </v>
      </c>
      <c r="AZ6" s="4" t="str">
        <f t="shared" si="16"/>
        <v>M05 - </v>
      </c>
      <c r="BA6" s="4" t="str">
        <f t="shared" si="17"/>
        <v>M06 - </v>
      </c>
      <c r="BB6" s="4" t="str">
        <f t="shared" si="18"/>
        <v>M07 - </v>
      </c>
      <c r="BC6" s="4" t="str">
        <f t="shared" si="19"/>
        <v>M08 - </v>
      </c>
      <c r="BD6" s="4" t="str">
        <f t="shared" si="20"/>
        <v>M09 - </v>
      </c>
      <c r="BE6" s="4" t="str">
        <f t="shared" si="21"/>
        <v>M10a - </v>
      </c>
      <c r="BF6" s="4" t="str">
        <f t="shared" si="22"/>
        <v>M10b - </v>
      </c>
      <c r="BG6" s="4" t="str">
        <f t="shared" si="23"/>
        <v>M10c - </v>
      </c>
      <c r="BH6" s="4" t="str">
        <f t="shared" si="24"/>
        <v>M11 - </v>
      </c>
      <c r="BI6" s="4" t="str">
        <f t="shared" si="25"/>
        <v>M12 - </v>
      </c>
      <c r="BJ6" s="4" t="str">
        <f t="shared" si="26"/>
        <v>M13 - </v>
      </c>
      <c r="BK6" s="4" t="str">
        <f t="shared" si="27"/>
        <v>M14 - </v>
      </c>
      <c r="BL6" s="4" t="str">
        <f t="shared" si="28"/>
        <v>M15 - </v>
      </c>
      <c r="BM6" s="4" t="str">
        <f t="shared" si="29"/>
        <v>M16 - </v>
      </c>
      <c r="BN6" s="4">
        <f t="shared" si="30"/>
      </c>
      <c r="BO6" s="4" t="str">
        <f t="shared" si="31"/>
        <v>M18 - </v>
      </c>
      <c r="BP6" s="4">
        <f t="shared" si="32"/>
      </c>
      <c r="BQ6" s="4">
        <f t="shared" si="33"/>
      </c>
      <c r="BR6" s="4" t="e">
        <f>CONCATENATE(AV6,AW6,AX6,AY6,AZ6,BA6,BB6,BC6,BD6,BE6,BF6,BG6,BH6,BI6,BJ6,BK6,BL6,BM6,BN6,BO6,BP6,BQ6,#REF!)</f>
        <v>#REF!</v>
      </c>
      <c r="BS6" s="4" t="e">
        <f t="shared" si="34"/>
        <v>#REF!</v>
      </c>
    </row>
    <row r="7" spans="1:71" ht="67.5">
      <c r="A7" s="55" t="s">
        <v>210</v>
      </c>
      <c r="B7" s="56">
        <v>5</v>
      </c>
      <c r="C7" s="60" t="s">
        <v>178</v>
      </c>
      <c r="D7" s="60" t="s">
        <v>177</v>
      </c>
      <c r="E7" s="58">
        <f t="shared" si="35"/>
        <v>3.17</v>
      </c>
      <c r="F7" s="58">
        <f t="shared" si="36"/>
        <v>2.5</v>
      </c>
      <c r="G7" s="48">
        <f t="shared" si="7"/>
        <v>8</v>
      </c>
      <c r="H7" s="44" t="str">
        <f t="shared" si="8"/>
        <v>Alto</v>
      </c>
      <c r="I7" s="49" t="s">
        <v>180</v>
      </c>
      <c r="J7" s="49" t="e">
        <f t="shared" si="9"/>
        <v>#REF!</v>
      </c>
      <c r="K7" s="49" t="str">
        <f t="shared" si="10"/>
        <v>Tutti</v>
      </c>
      <c r="L7" s="37">
        <v>2</v>
      </c>
      <c r="M7" s="37">
        <v>5</v>
      </c>
      <c r="N7" s="37">
        <v>1</v>
      </c>
      <c r="O7" s="37">
        <v>3</v>
      </c>
      <c r="P7" s="37">
        <v>5</v>
      </c>
      <c r="Q7" s="37">
        <v>3</v>
      </c>
      <c r="R7" s="38">
        <f t="shared" si="0"/>
        <v>3.17</v>
      </c>
      <c r="S7" s="39">
        <v>5</v>
      </c>
      <c r="T7" s="39">
        <v>1</v>
      </c>
      <c r="U7" s="39">
        <v>0</v>
      </c>
      <c r="V7" s="39">
        <v>4</v>
      </c>
      <c r="W7" s="20">
        <f t="shared" si="1"/>
        <v>2.5</v>
      </c>
      <c r="X7" s="20">
        <f t="shared" si="2"/>
        <v>7.925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 t="str">
        <f t="shared" si="11"/>
        <v>x</v>
      </c>
      <c r="AG7" s="2" t="s">
        <v>203</v>
      </c>
      <c r="AH7" s="2" t="s">
        <v>203</v>
      </c>
      <c r="AI7" s="2" t="str">
        <f t="shared" si="3"/>
        <v>x</v>
      </c>
      <c r="AJ7" s="2" t="str">
        <f t="shared" si="4"/>
        <v>x</v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2"/>
      <c r="AV7" s="4" t="str">
        <f t="shared" si="12"/>
        <v>M01 - </v>
      </c>
      <c r="AW7" s="4" t="str">
        <f t="shared" si="13"/>
        <v>M02 - </v>
      </c>
      <c r="AX7" s="4" t="str">
        <f t="shared" si="14"/>
        <v>M03 - </v>
      </c>
      <c r="AY7" s="4" t="str">
        <f t="shared" si="15"/>
        <v>M04 - </v>
      </c>
      <c r="AZ7" s="4" t="str">
        <f t="shared" si="16"/>
        <v>M05 - </v>
      </c>
      <c r="BA7" s="4" t="str">
        <f t="shared" si="17"/>
        <v>M06 - </v>
      </c>
      <c r="BB7" s="4">
        <f t="shared" si="18"/>
      </c>
      <c r="BC7" s="4" t="str">
        <f t="shared" si="19"/>
        <v>M08 - </v>
      </c>
      <c r="BD7" s="4" t="str">
        <f t="shared" si="20"/>
        <v>M09 - </v>
      </c>
      <c r="BE7" s="4" t="str">
        <f t="shared" si="21"/>
        <v>M10a - </v>
      </c>
      <c r="BF7" s="4" t="str">
        <f t="shared" si="22"/>
        <v>M10b - </v>
      </c>
      <c r="BG7" s="4" t="str">
        <f t="shared" si="23"/>
        <v>M10c - </v>
      </c>
      <c r="BH7" s="4">
        <f t="shared" si="24"/>
      </c>
      <c r="BI7" s="4" t="str">
        <f t="shared" si="25"/>
        <v>M12 - </v>
      </c>
      <c r="BJ7" s="4" t="str">
        <f t="shared" si="26"/>
        <v>M13 - </v>
      </c>
      <c r="BK7" s="4" t="str">
        <f t="shared" si="27"/>
        <v>M14 - </v>
      </c>
      <c r="BL7" s="4" t="str">
        <f t="shared" si="28"/>
        <v>M15 - </v>
      </c>
      <c r="BM7" s="4" t="str">
        <f t="shared" si="29"/>
        <v>M16 - </v>
      </c>
      <c r="BN7" s="4">
        <f t="shared" si="30"/>
      </c>
      <c r="BO7" s="4" t="str">
        <f t="shared" si="31"/>
        <v>M18 - </v>
      </c>
      <c r="BP7" s="4">
        <f t="shared" si="32"/>
      </c>
      <c r="BQ7" s="4">
        <f t="shared" si="33"/>
      </c>
      <c r="BR7" s="4" t="e">
        <f>CONCATENATE(AV7,AW7,AX7,AY7,AZ7,BA7,BB7,BC7,BD7,BE7,BF7,BG7,BH7,BI7,BJ7,BK7,BL7,BM7,BN7,BO7,BP7,BQ7,#REF!)</f>
        <v>#REF!</v>
      </c>
      <c r="BS7" s="4" t="e">
        <f t="shared" si="34"/>
        <v>#REF!</v>
      </c>
    </row>
    <row r="8" spans="1:71" ht="81">
      <c r="A8" s="55" t="s">
        <v>210</v>
      </c>
      <c r="B8" s="56">
        <v>6</v>
      </c>
      <c r="C8" s="57" t="s">
        <v>150</v>
      </c>
      <c r="D8" s="57" t="s">
        <v>151</v>
      </c>
      <c r="E8" s="58">
        <f t="shared" si="35"/>
        <v>3.5</v>
      </c>
      <c r="F8" s="58">
        <f t="shared" si="36"/>
        <v>2.5</v>
      </c>
      <c r="G8" s="48">
        <f t="shared" si="7"/>
        <v>9</v>
      </c>
      <c r="H8" s="44" t="str">
        <f t="shared" si="8"/>
        <v>Alto</v>
      </c>
      <c r="I8" s="49" t="s">
        <v>180</v>
      </c>
      <c r="J8" s="49" t="e">
        <f t="shared" si="9"/>
        <v>#REF!</v>
      </c>
      <c r="K8" s="49" t="str">
        <f t="shared" si="10"/>
        <v>Tutti</v>
      </c>
      <c r="L8" s="39">
        <v>2</v>
      </c>
      <c r="M8" s="39">
        <v>5</v>
      </c>
      <c r="N8" s="39">
        <v>1</v>
      </c>
      <c r="O8" s="39">
        <v>5</v>
      </c>
      <c r="P8" s="39">
        <v>5</v>
      </c>
      <c r="Q8" s="39">
        <v>3</v>
      </c>
      <c r="R8" s="38">
        <f t="shared" si="0"/>
        <v>3.5</v>
      </c>
      <c r="S8" s="39">
        <v>5</v>
      </c>
      <c r="T8" s="39">
        <v>1</v>
      </c>
      <c r="U8" s="39">
        <v>0</v>
      </c>
      <c r="V8" s="39">
        <v>4</v>
      </c>
      <c r="W8" s="20">
        <f t="shared" si="1"/>
        <v>2.5</v>
      </c>
      <c r="X8" s="20">
        <f t="shared" si="2"/>
        <v>8.75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 t="str">
        <f t="shared" si="11"/>
        <v>x</v>
      </c>
      <c r="AG8" s="2" t="s">
        <v>203</v>
      </c>
      <c r="AH8" s="2" t="s">
        <v>203</v>
      </c>
      <c r="AI8" s="2" t="str">
        <f t="shared" si="3"/>
        <v>x</v>
      </c>
      <c r="AJ8" s="2" t="str">
        <f t="shared" si="4"/>
        <v>x</v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2"/>
      <c r="AV8" s="4" t="str">
        <f t="shared" si="12"/>
        <v>M01 - </v>
      </c>
      <c r="AW8" s="4" t="str">
        <f t="shared" si="13"/>
        <v>M02 - </v>
      </c>
      <c r="AX8" s="4" t="str">
        <f t="shared" si="14"/>
        <v>M03 - </v>
      </c>
      <c r="AY8" s="4" t="str">
        <f t="shared" si="15"/>
        <v>M04 - </v>
      </c>
      <c r="AZ8" s="4" t="str">
        <f t="shared" si="16"/>
        <v>M05 - </v>
      </c>
      <c r="BA8" s="4" t="str">
        <f t="shared" si="17"/>
        <v>M06 - </v>
      </c>
      <c r="BB8" s="4">
        <f t="shared" si="18"/>
      </c>
      <c r="BC8" s="4" t="str">
        <f t="shared" si="19"/>
        <v>M08 - </v>
      </c>
      <c r="BD8" s="4" t="str">
        <f t="shared" si="20"/>
        <v>M09 - </v>
      </c>
      <c r="BE8" s="4" t="str">
        <f t="shared" si="21"/>
        <v>M10a - </v>
      </c>
      <c r="BF8" s="4" t="str">
        <f t="shared" si="22"/>
        <v>M10b - </v>
      </c>
      <c r="BG8" s="4" t="str">
        <f t="shared" si="23"/>
        <v>M10c - </v>
      </c>
      <c r="BH8" s="4">
        <f t="shared" si="24"/>
      </c>
      <c r="BI8" s="4" t="str">
        <f t="shared" si="25"/>
        <v>M12 - </v>
      </c>
      <c r="BJ8" s="4" t="str">
        <f t="shared" si="26"/>
        <v>M13 - </v>
      </c>
      <c r="BK8" s="4" t="str">
        <f t="shared" si="27"/>
        <v>M14 - </v>
      </c>
      <c r="BL8" s="4" t="str">
        <f t="shared" si="28"/>
        <v>M15 - </v>
      </c>
      <c r="BM8" s="4" t="str">
        <f t="shared" si="29"/>
        <v>M16 - </v>
      </c>
      <c r="BN8" s="4">
        <f t="shared" si="30"/>
      </c>
      <c r="BO8" s="4" t="str">
        <f t="shared" si="31"/>
        <v>M18 - </v>
      </c>
      <c r="BP8" s="4">
        <f t="shared" si="32"/>
      </c>
      <c r="BQ8" s="4">
        <f t="shared" si="33"/>
      </c>
      <c r="BR8" s="4" t="e">
        <f>CONCATENATE(AV8,AW8,AX8,AY8,AZ8,BA8,BB8,BC8,BD8,BE8,BF8,BG8,BH8,BI8,BJ8,BK8,BL8,BM8,BN8,BO8,BP8,BQ8,#REF!)</f>
        <v>#REF!</v>
      </c>
      <c r="BS8" s="4" t="e">
        <f t="shared" si="34"/>
        <v>#REF!</v>
      </c>
    </row>
    <row r="9" spans="1:71" ht="81">
      <c r="A9" s="55" t="s">
        <v>210</v>
      </c>
      <c r="B9" s="56">
        <v>7</v>
      </c>
      <c r="C9" s="57" t="s">
        <v>152</v>
      </c>
      <c r="D9" s="57" t="s">
        <v>153</v>
      </c>
      <c r="E9" s="58">
        <f t="shared" si="35"/>
        <v>3.5</v>
      </c>
      <c r="F9" s="58">
        <f t="shared" si="36"/>
        <v>2.5</v>
      </c>
      <c r="G9" s="48">
        <f t="shared" si="7"/>
        <v>9</v>
      </c>
      <c r="H9" s="44" t="str">
        <f t="shared" si="8"/>
        <v>Alto</v>
      </c>
      <c r="I9" s="49" t="s">
        <v>180</v>
      </c>
      <c r="J9" s="49" t="e">
        <f t="shared" si="9"/>
        <v>#REF!</v>
      </c>
      <c r="K9" s="49" t="str">
        <f t="shared" si="10"/>
        <v>Tutti</v>
      </c>
      <c r="L9" s="39">
        <v>2</v>
      </c>
      <c r="M9" s="39">
        <v>5</v>
      </c>
      <c r="N9" s="39">
        <v>1</v>
      </c>
      <c r="O9" s="39">
        <v>5</v>
      </c>
      <c r="P9" s="39">
        <v>5</v>
      </c>
      <c r="Q9" s="39">
        <v>3</v>
      </c>
      <c r="R9" s="38">
        <f t="shared" si="0"/>
        <v>3.5</v>
      </c>
      <c r="S9" s="39">
        <v>5</v>
      </c>
      <c r="T9" s="39">
        <v>1</v>
      </c>
      <c r="U9" s="39">
        <v>0</v>
      </c>
      <c r="V9" s="39">
        <v>4</v>
      </c>
      <c r="W9" s="20">
        <f t="shared" si="1"/>
        <v>2.5</v>
      </c>
      <c r="X9" s="20">
        <f t="shared" si="2"/>
        <v>8.75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 t="str">
        <f t="shared" si="11"/>
        <v>x</v>
      </c>
      <c r="AG9" s="2" t="s">
        <v>203</v>
      </c>
      <c r="AH9" s="2" t="s">
        <v>203</v>
      </c>
      <c r="AI9" s="2" t="str">
        <f t="shared" si="3"/>
        <v>x</v>
      </c>
      <c r="AJ9" s="2" t="str">
        <f t="shared" si="4"/>
        <v>x</v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2"/>
      <c r="AV9" s="4" t="str">
        <f t="shared" si="12"/>
        <v>M01 - </v>
      </c>
      <c r="AW9" s="4" t="str">
        <f t="shared" si="13"/>
        <v>M02 - </v>
      </c>
      <c r="AX9" s="4" t="str">
        <f t="shared" si="14"/>
        <v>M03 - </v>
      </c>
      <c r="AY9" s="4" t="str">
        <f t="shared" si="15"/>
        <v>M04 - </v>
      </c>
      <c r="AZ9" s="4" t="str">
        <f t="shared" si="16"/>
        <v>M05 - </v>
      </c>
      <c r="BA9" s="4" t="str">
        <f t="shared" si="17"/>
        <v>M06 - </v>
      </c>
      <c r="BB9" s="4">
        <f t="shared" si="18"/>
      </c>
      <c r="BC9" s="4" t="str">
        <f t="shared" si="19"/>
        <v>M08 - </v>
      </c>
      <c r="BD9" s="4" t="str">
        <f t="shared" si="20"/>
        <v>M09 - </v>
      </c>
      <c r="BE9" s="4" t="str">
        <f t="shared" si="21"/>
        <v>M10a - </v>
      </c>
      <c r="BF9" s="4" t="str">
        <f t="shared" si="22"/>
        <v>M10b - </v>
      </c>
      <c r="BG9" s="4" t="str">
        <f t="shared" si="23"/>
        <v>M10c - </v>
      </c>
      <c r="BH9" s="4">
        <f t="shared" si="24"/>
      </c>
      <c r="BI9" s="4" t="str">
        <f t="shared" si="25"/>
        <v>M12 - </v>
      </c>
      <c r="BJ9" s="4" t="str">
        <f t="shared" si="26"/>
        <v>M13 - </v>
      </c>
      <c r="BK9" s="4" t="str">
        <f t="shared" si="27"/>
        <v>M14 - </v>
      </c>
      <c r="BL9" s="4" t="str">
        <f t="shared" si="28"/>
        <v>M15 - </v>
      </c>
      <c r="BM9" s="4" t="str">
        <f t="shared" si="29"/>
        <v>M16 - </v>
      </c>
      <c r="BN9" s="4">
        <f t="shared" si="30"/>
      </c>
      <c r="BO9" s="4" t="str">
        <f t="shared" si="31"/>
        <v>M18 - </v>
      </c>
      <c r="BP9" s="4">
        <f t="shared" si="32"/>
      </c>
      <c r="BQ9" s="4">
        <f t="shared" si="33"/>
      </c>
      <c r="BR9" s="4" t="e">
        <f>CONCATENATE(AV9,AW9,AX9,AY9,AZ9,BA9,BB9,BC9,BD9,BE9,BF9,BG9,BH9,BI9,BJ9,BK9,BL9,BM9,BN9,BO9,BP9,BQ9,#REF!)</f>
        <v>#REF!</v>
      </c>
      <c r="BS9" s="4" t="e">
        <f t="shared" si="34"/>
        <v>#REF!</v>
      </c>
    </row>
    <row r="10" spans="1:71" ht="135">
      <c r="A10" s="55" t="s">
        <v>210</v>
      </c>
      <c r="B10" s="56">
        <v>8</v>
      </c>
      <c r="C10" s="57" t="s">
        <v>154</v>
      </c>
      <c r="D10" s="57" t="s">
        <v>156</v>
      </c>
      <c r="E10" s="58">
        <f t="shared" si="35"/>
        <v>3.5</v>
      </c>
      <c r="F10" s="58">
        <f t="shared" si="36"/>
        <v>2.5</v>
      </c>
      <c r="G10" s="48">
        <f t="shared" si="7"/>
        <v>9</v>
      </c>
      <c r="H10" s="44" t="str">
        <f t="shared" si="8"/>
        <v>Alto</v>
      </c>
      <c r="I10" s="49" t="s">
        <v>180</v>
      </c>
      <c r="J10" s="49" t="e">
        <f t="shared" si="9"/>
        <v>#REF!</v>
      </c>
      <c r="K10" s="49" t="str">
        <f t="shared" si="10"/>
        <v>Tutti</v>
      </c>
      <c r="L10" s="19">
        <v>2</v>
      </c>
      <c r="M10" s="19">
        <v>5</v>
      </c>
      <c r="N10" s="19">
        <v>1</v>
      </c>
      <c r="O10" s="19">
        <v>5</v>
      </c>
      <c r="P10" s="19">
        <v>5</v>
      </c>
      <c r="Q10" s="19">
        <v>3</v>
      </c>
      <c r="R10" s="20">
        <f t="shared" si="0"/>
        <v>3.5</v>
      </c>
      <c r="S10" s="19">
        <v>5</v>
      </c>
      <c r="T10" s="19">
        <v>1</v>
      </c>
      <c r="U10" s="19">
        <v>0</v>
      </c>
      <c r="V10" s="19">
        <v>4</v>
      </c>
      <c r="W10" s="20">
        <f t="shared" si="1"/>
        <v>2.5</v>
      </c>
      <c r="X10" s="20">
        <f t="shared" si="2"/>
        <v>8.75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/>
      <c r="AF10" s="2" t="str">
        <f t="shared" si="11"/>
        <v>x</v>
      </c>
      <c r="AG10" s="2" t="s">
        <v>203</v>
      </c>
      <c r="AH10" s="2" t="s">
        <v>203</v>
      </c>
      <c r="AI10" s="2" t="str">
        <f t="shared" si="3"/>
        <v>x</v>
      </c>
      <c r="AJ10" s="2" t="str">
        <f t="shared" si="4"/>
        <v>x</v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2"/>
      <c r="AV10" s="4" t="str">
        <f t="shared" si="12"/>
        <v>M01 - </v>
      </c>
      <c r="AW10" s="4" t="str">
        <f t="shared" si="13"/>
        <v>M02 - </v>
      </c>
      <c r="AX10" s="4" t="str">
        <f t="shared" si="14"/>
        <v>M03 - </v>
      </c>
      <c r="AY10" s="4" t="str">
        <f t="shared" si="15"/>
        <v>M04 - </v>
      </c>
      <c r="AZ10" s="4" t="str">
        <f t="shared" si="16"/>
        <v>M05 - </v>
      </c>
      <c r="BA10" s="4" t="str">
        <f t="shared" si="17"/>
        <v>M06 - </v>
      </c>
      <c r="BB10" s="4">
        <f t="shared" si="18"/>
      </c>
      <c r="BC10" s="4" t="str">
        <f t="shared" si="19"/>
        <v>M08 - </v>
      </c>
      <c r="BD10" s="4" t="str">
        <f t="shared" si="20"/>
        <v>M09 - </v>
      </c>
      <c r="BE10" s="4" t="str">
        <f t="shared" si="21"/>
        <v>M10a - </v>
      </c>
      <c r="BF10" s="4" t="str">
        <f t="shared" si="22"/>
        <v>M10b - </v>
      </c>
      <c r="BG10" s="4" t="str">
        <f t="shared" si="23"/>
        <v>M10c - </v>
      </c>
      <c r="BH10" s="4">
        <f t="shared" si="24"/>
      </c>
      <c r="BI10" s="4" t="str">
        <f t="shared" si="25"/>
        <v>M12 - </v>
      </c>
      <c r="BJ10" s="4" t="str">
        <f t="shared" si="26"/>
        <v>M13 - </v>
      </c>
      <c r="BK10" s="4" t="str">
        <f t="shared" si="27"/>
        <v>M14 - </v>
      </c>
      <c r="BL10" s="4" t="str">
        <f t="shared" si="28"/>
        <v>M15 - </v>
      </c>
      <c r="BM10" s="4" t="str">
        <f t="shared" si="29"/>
        <v>M16 - </v>
      </c>
      <c r="BN10" s="4">
        <f t="shared" si="30"/>
      </c>
      <c r="BO10" s="4" t="str">
        <f t="shared" si="31"/>
        <v>M18 - </v>
      </c>
      <c r="BP10" s="4">
        <f t="shared" si="32"/>
      </c>
      <c r="BQ10" s="4">
        <f t="shared" si="33"/>
      </c>
      <c r="BR10" s="4" t="e">
        <f>CONCATENATE(AV10,AW10,AX10,AY10,AZ10,BA10,BB10,BC10,BD10,BE10,BF10,BG10,BH10,BI10,BJ10,BK10,BL10,BM10,BN10,BO10,BP10,BQ10,#REF!)</f>
        <v>#REF!</v>
      </c>
      <c r="BS10" s="4" t="e">
        <f t="shared" si="34"/>
        <v>#REF!</v>
      </c>
    </row>
    <row r="11" spans="1:71" ht="189">
      <c r="A11" s="55" t="s">
        <v>210</v>
      </c>
      <c r="B11" s="56">
        <v>9</v>
      </c>
      <c r="C11" s="57" t="s">
        <v>155</v>
      </c>
      <c r="D11" s="57" t="s">
        <v>157</v>
      </c>
      <c r="E11" s="58">
        <f t="shared" si="35"/>
        <v>3.5</v>
      </c>
      <c r="F11" s="58">
        <f t="shared" si="36"/>
        <v>2.5</v>
      </c>
      <c r="G11" s="48">
        <f t="shared" si="7"/>
        <v>9</v>
      </c>
      <c r="H11" s="44" t="str">
        <f t="shared" si="8"/>
        <v>Alto</v>
      </c>
      <c r="I11" s="49" t="s">
        <v>180</v>
      </c>
      <c r="J11" s="49" t="e">
        <f t="shared" si="9"/>
        <v>#REF!</v>
      </c>
      <c r="K11" s="49" t="str">
        <f t="shared" si="10"/>
        <v>Tutti</v>
      </c>
      <c r="L11" s="19">
        <v>2</v>
      </c>
      <c r="M11" s="19">
        <v>5</v>
      </c>
      <c r="N11" s="19">
        <v>1</v>
      </c>
      <c r="O11" s="19">
        <v>5</v>
      </c>
      <c r="P11" s="19">
        <v>5</v>
      </c>
      <c r="Q11" s="19">
        <v>3</v>
      </c>
      <c r="R11" s="20">
        <f t="shared" si="0"/>
        <v>3.5</v>
      </c>
      <c r="S11" s="19">
        <v>5</v>
      </c>
      <c r="T11" s="19">
        <v>1</v>
      </c>
      <c r="U11" s="19">
        <v>0</v>
      </c>
      <c r="V11" s="19">
        <v>4</v>
      </c>
      <c r="W11" s="20">
        <f t="shared" si="1"/>
        <v>2.5</v>
      </c>
      <c r="X11" s="20">
        <f t="shared" si="2"/>
        <v>8.75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E11" s="2"/>
      <c r="AF11" s="2" t="str">
        <f t="shared" si="11"/>
        <v>x</v>
      </c>
      <c r="AG11" s="2" t="s">
        <v>203</v>
      </c>
      <c r="AH11" s="2" t="s">
        <v>203</v>
      </c>
      <c r="AI11" s="2" t="str">
        <f t="shared" si="3"/>
        <v>x</v>
      </c>
      <c r="AJ11" s="2" t="str">
        <f t="shared" si="4"/>
        <v>x</v>
      </c>
      <c r="AK11" s="2"/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Q11" s="2"/>
      <c r="AR11" s="2" t="s">
        <v>203</v>
      </c>
      <c r="AS11" s="2"/>
      <c r="AT11" s="2"/>
      <c r="AU11" s="2"/>
      <c r="AV11" s="4" t="str">
        <f t="shared" si="12"/>
        <v>M01 - </v>
      </c>
      <c r="AW11" s="4" t="str">
        <f t="shared" si="13"/>
        <v>M02 - </v>
      </c>
      <c r="AX11" s="4" t="str">
        <f t="shared" si="14"/>
        <v>M03 - </v>
      </c>
      <c r="AY11" s="4" t="str">
        <f t="shared" si="15"/>
        <v>M04 - </v>
      </c>
      <c r="AZ11" s="4" t="str">
        <f t="shared" si="16"/>
        <v>M05 - </v>
      </c>
      <c r="BA11" s="4" t="str">
        <f t="shared" si="17"/>
        <v>M06 - </v>
      </c>
      <c r="BB11" s="4">
        <f t="shared" si="18"/>
      </c>
      <c r="BC11" s="4" t="str">
        <f t="shared" si="19"/>
        <v>M08 - </v>
      </c>
      <c r="BD11" s="4" t="str">
        <f t="shared" si="20"/>
        <v>M09 - </v>
      </c>
      <c r="BE11" s="4" t="str">
        <f t="shared" si="21"/>
        <v>M10a - </v>
      </c>
      <c r="BF11" s="4" t="str">
        <f t="shared" si="22"/>
        <v>M10b - </v>
      </c>
      <c r="BG11" s="4" t="str">
        <f t="shared" si="23"/>
        <v>M10c - </v>
      </c>
      <c r="BH11" s="4">
        <f t="shared" si="24"/>
      </c>
      <c r="BI11" s="4" t="str">
        <f t="shared" si="25"/>
        <v>M12 - </v>
      </c>
      <c r="BJ11" s="4" t="str">
        <f t="shared" si="26"/>
        <v>M13 - </v>
      </c>
      <c r="BK11" s="4" t="str">
        <f t="shared" si="27"/>
        <v>M14 - </v>
      </c>
      <c r="BL11" s="4" t="str">
        <f t="shared" si="28"/>
        <v>M15 - </v>
      </c>
      <c r="BM11" s="4" t="str">
        <f t="shared" si="29"/>
        <v>M16 - </v>
      </c>
      <c r="BN11" s="4">
        <f t="shared" si="30"/>
      </c>
      <c r="BO11" s="4" t="str">
        <f t="shared" si="31"/>
        <v>M18 - </v>
      </c>
      <c r="BP11" s="4">
        <f t="shared" si="32"/>
      </c>
      <c r="BQ11" s="4">
        <f t="shared" si="33"/>
      </c>
      <c r="BR11" s="4" t="e">
        <f>CONCATENATE(AV11,AW11,AX11,AY11,AZ11,BA11,BB11,BC11,BD11,BE11,BF11,BG11,BH11,BI11,BJ11,BK11,BL11,BM11,BN11,BO11,BP11,BQ11,#REF!)</f>
        <v>#REF!</v>
      </c>
      <c r="BS11" s="4" t="e">
        <f t="shared" si="34"/>
        <v>#REF!</v>
      </c>
    </row>
    <row r="12" spans="1:71" ht="27">
      <c r="A12" s="61">
        <v>3</v>
      </c>
      <c r="B12" s="56">
        <v>10</v>
      </c>
      <c r="C12" s="62" t="s">
        <v>118</v>
      </c>
      <c r="D12" s="62" t="s">
        <v>119</v>
      </c>
      <c r="E12" s="58">
        <f t="shared" si="35"/>
        <v>3.17</v>
      </c>
      <c r="F12" s="58">
        <f t="shared" si="36"/>
        <v>2.5</v>
      </c>
      <c r="G12" s="48">
        <f t="shared" si="7"/>
        <v>8</v>
      </c>
      <c r="H12" s="44" t="str">
        <f t="shared" si="8"/>
        <v>Alto</v>
      </c>
      <c r="I12" s="49" t="s">
        <v>180</v>
      </c>
      <c r="J12" s="49" t="e">
        <f t="shared" si="9"/>
        <v>#REF!</v>
      </c>
      <c r="K12" s="49">
        <v>2</v>
      </c>
      <c r="L12" s="19">
        <v>2</v>
      </c>
      <c r="M12" s="19">
        <v>5</v>
      </c>
      <c r="N12" s="19">
        <v>1</v>
      </c>
      <c r="O12" s="19">
        <v>3</v>
      </c>
      <c r="P12" s="19">
        <v>5</v>
      </c>
      <c r="Q12" s="19">
        <v>3</v>
      </c>
      <c r="R12" s="20">
        <f t="shared" si="0"/>
        <v>3.17</v>
      </c>
      <c r="S12" s="19">
        <v>5</v>
      </c>
      <c r="T12" s="19">
        <v>1</v>
      </c>
      <c r="U12" s="19">
        <v>0</v>
      </c>
      <c r="V12" s="19">
        <v>4</v>
      </c>
      <c r="W12" s="20">
        <f t="shared" si="1"/>
        <v>2.5</v>
      </c>
      <c r="X12" s="20">
        <f t="shared" si="2"/>
        <v>7.925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E12" s="2" t="s">
        <v>203</v>
      </c>
      <c r="AF12" s="2" t="str">
        <f t="shared" si="11"/>
        <v>x</v>
      </c>
      <c r="AG12" s="2" t="s">
        <v>203</v>
      </c>
      <c r="AH12" s="2" t="s">
        <v>203</v>
      </c>
      <c r="AI12" s="2" t="str">
        <f t="shared" si="3"/>
        <v>x</v>
      </c>
      <c r="AJ12" s="2" t="str">
        <f t="shared" si="4"/>
        <v>x</v>
      </c>
      <c r="AK12" s="2" t="s">
        <v>203</v>
      </c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Q12" s="2"/>
      <c r="AR12" s="2" t="s">
        <v>203</v>
      </c>
      <c r="AS12" s="2"/>
      <c r="AT12" s="2"/>
      <c r="AU12" s="2"/>
      <c r="AV12" s="4" t="str">
        <f t="shared" si="12"/>
        <v>M01 - </v>
      </c>
      <c r="AW12" s="4" t="str">
        <f t="shared" si="13"/>
        <v>M02 - </v>
      </c>
      <c r="AX12" s="4" t="str">
        <f t="shared" si="14"/>
        <v>M03 - </v>
      </c>
      <c r="AY12" s="4" t="str">
        <f t="shared" si="15"/>
        <v>M04 - </v>
      </c>
      <c r="AZ12" s="4" t="str">
        <f t="shared" si="16"/>
        <v>M05 - </v>
      </c>
      <c r="BA12" s="4" t="str">
        <f t="shared" si="17"/>
        <v>M06 - </v>
      </c>
      <c r="BB12" s="4" t="str">
        <f t="shared" si="18"/>
        <v>M07 - </v>
      </c>
      <c r="BC12" s="4" t="str">
        <f t="shared" si="19"/>
        <v>M08 - </v>
      </c>
      <c r="BD12" s="4" t="str">
        <f t="shared" si="20"/>
        <v>M09 - </v>
      </c>
      <c r="BE12" s="4" t="str">
        <f t="shared" si="21"/>
        <v>M10a - </v>
      </c>
      <c r="BF12" s="4" t="str">
        <f t="shared" si="22"/>
        <v>M10b - </v>
      </c>
      <c r="BG12" s="4" t="str">
        <f t="shared" si="23"/>
        <v>M10c - </v>
      </c>
      <c r="BH12" s="4" t="str">
        <f t="shared" si="24"/>
        <v>M11 - </v>
      </c>
      <c r="BI12" s="4" t="str">
        <f t="shared" si="25"/>
        <v>M12 - </v>
      </c>
      <c r="BJ12" s="4" t="str">
        <f t="shared" si="26"/>
        <v>M13 - </v>
      </c>
      <c r="BK12" s="4" t="str">
        <f t="shared" si="27"/>
        <v>M14 - </v>
      </c>
      <c r="BL12" s="4" t="str">
        <f t="shared" si="28"/>
        <v>M15 - </v>
      </c>
      <c r="BM12" s="4" t="str">
        <f t="shared" si="29"/>
        <v>M16 - </v>
      </c>
      <c r="BN12" s="4">
        <f t="shared" si="30"/>
      </c>
      <c r="BO12" s="4" t="str">
        <f t="shared" si="31"/>
        <v>M18 - </v>
      </c>
      <c r="BP12" s="4">
        <f t="shared" si="32"/>
      </c>
      <c r="BQ12" s="4">
        <f t="shared" si="33"/>
      </c>
      <c r="BR12" s="4" t="e">
        <f>CONCATENATE(AV12,AW12,AX12,AY12,AZ12,BA12,BB12,BC12,BD12,BE12,BF12,BG12,BH12,BI12,BJ12,BK12,BL12,BM12,BN12,BO12,BP12,BQ12,#REF!)</f>
        <v>#REF!</v>
      </c>
      <c r="BS12" s="4" t="e">
        <f t="shared" si="34"/>
        <v>#REF!</v>
      </c>
    </row>
    <row r="13" spans="1:11" ht="24" customHeight="1">
      <c r="A13" s="73" t="s">
        <v>215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</sheetData>
  <sheetProtection selectLockedCells="1" selectUnlockedCells="1"/>
  <mergeCells count="7">
    <mergeCell ref="A13:K13"/>
    <mergeCell ref="Y1:AU1"/>
    <mergeCell ref="AV1:BS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"/>
  <sheetViews>
    <sheetView view="pageBreakPreview" zoomScale="75" zoomScaleSheetLayoutView="75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Q2" sqref="BQ1:BQ65536"/>
    </sheetView>
  </sheetViews>
  <sheetFormatPr defaultColWidth="9.140625" defaultRowHeight="12.75"/>
  <cols>
    <col min="1" max="1" width="13.140625" style="1" customWidth="1"/>
    <col min="2" max="2" width="3.140625" style="42" customWidth="1"/>
    <col min="3" max="3" width="25.7109375" style="3" customWidth="1"/>
    <col min="4" max="4" width="20.7109375" style="3" customWidth="1"/>
    <col min="5" max="7" width="5.7109375" style="3" customWidth="1"/>
    <col min="8" max="8" width="11.7109375" style="1" customWidth="1"/>
    <col min="9" max="9" width="21.7109375" style="3" customWidth="1"/>
    <col min="10" max="10" width="21.7109375" style="1" customWidth="1"/>
    <col min="11" max="11" width="12.7109375" style="1" customWidth="1"/>
    <col min="12" max="24" width="9.140625" style="3" customWidth="1"/>
    <col min="25" max="45" width="9.140625" style="1" customWidth="1"/>
    <col min="46" max="68" width="9.140625" style="3" customWidth="1"/>
    <col min="69" max="70" width="30.28125" style="3" customWidth="1"/>
    <col min="71" max="16384" width="9.140625" style="3" customWidth="1"/>
  </cols>
  <sheetData>
    <row r="1" spans="1:70" ht="58.5" customHeight="1">
      <c r="A1" s="84" t="s">
        <v>212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2" t="s">
        <v>133</v>
      </c>
      <c r="M1" s="82"/>
      <c r="N1" s="82"/>
      <c r="O1" s="82"/>
      <c r="P1" s="82"/>
      <c r="Q1" s="82"/>
      <c r="R1" s="82"/>
      <c r="S1" s="82" t="s">
        <v>134</v>
      </c>
      <c r="T1" s="82"/>
      <c r="U1" s="82"/>
      <c r="V1" s="82"/>
      <c r="W1" s="82"/>
      <c r="X1" s="82" t="s">
        <v>135</v>
      </c>
      <c r="Y1" s="76" t="s">
        <v>182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8" t="s">
        <v>204</v>
      </c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80"/>
    </row>
    <row r="2" spans="1:70" s="5" customFormat="1" ht="78.7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5" t="s">
        <v>7</v>
      </c>
      <c r="I2" s="5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2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183</v>
      </c>
      <c r="AV2" s="6" t="s">
        <v>184</v>
      </c>
      <c r="AW2" s="6" t="s">
        <v>185</v>
      </c>
      <c r="AX2" s="6" t="s">
        <v>186</v>
      </c>
      <c r="AY2" s="6" t="s">
        <v>187</v>
      </c>
      <c r="AZ2" s="6" t="s">
        <v>188</v>
      </c>
      <c r="BA2" s="6" t="s">
        <v>189</v>
      </c>
      <c r="BB2" s="6" t="s">
        <v>190</v>
      </c>
      <c r="BC2" s="6" t="s">
        <v>191</v>
      </c>
      <c r="BD2" s="6" t="s">
        <v>205</v>
      </c>
      <c r="BE2" s="6" t="s">
        <v>206</v>
      </c>
      <c r="BF2" s="6" t="s">
        <v>207</v>
      </c>
      <c r="BG2" s="6" t="s">
        <v>192</v>
      </c>
      <c r="BH2" s="6" t="s">
        <v>193</v>
      </c>
      <c r="BI2" s="6" t="s">
        <v>194</v>
      </c>
      <c r="BJ2" s="6" t="s">
        <v>195</v>
      </c>
      <c r="BK2" s="6" t="s">
        <v>196</v>
      </c>
      <c r="BL2" s="6" t="s">
        <v>197</v>
      </c>
      <c r="BM2" s="6" t="s">
        <v>198</v>
      </c>
      <c r="BN2" s="6" t="s">
        <v>199</v>
      </c>
      <c r="BO2" s="6" t="s">
        <v>200</v>
      </c>
      <c r="BP2" s="6" t="s">
        <v>201</v>
      </c>
      <c r="BQ2" s="6"/>
      <c r="BR2" s="6"/>
    </row>
    <row r="3" spans="1:70" ht="27">
      <c r="A3" s="63">
        <v>1</v>
      </c>
      <c r="B3" s="64">
        <v>1</v>
      </c>
      <c r="C3" s="65" t="s">
        <v>67</v>
      </c>
      <c r="D3" s="65" t="s">
        <v>68</v>
      </c>
      <c r="E3" s="47">
        <f>R3</f>
        <v>2.83</v>
      </c>
      <c r="F3" s="47">
        <f>W3</f>
        <v>2.25</v>
      </c>
      <c r="G3" s="48">
        <f>ROUND(X3,0)</f>
        <v>6</v>
      </c>
      <c r="H3" s="44" t="str">
        <f>IF(G3&lt;1,"Nullo",IF(G3&lt;=3,"Basso",IF(G3&lt;=6,"Medio",IF(G3&lt;=15,"Alto","Molto alto"))))</f>
        <v>Medio</v>
      </c>
      <c r="I3" s="49" t="s">
        <v>180</v>
      </c>
      <c r="J3" s="56" t="e">
        <f>BR3</f>
        <v>#REF!</v>
      </c>
      <c r="K3" s="49">
        <f aca="true" t="shared" si="0" ref="K3:K28">A3</f>
        <v>1</v>
      </c>
      <c r="L3" s="19">
        <v>4</v>
      </c>
      <c r="M3" s="19">
        <v>5</v>
      </c>
      <c r="N3" s="19">
        <v>1</v>
      </c>
      <c r="O3" s="19">
        <v>3</v>
      </c>
      <c r="P3" s="19">
        <v>1</v>
      </c>
      <c r="Q3" s="19">
        <v>3</v>
      </c>
      <c r="R3" s="20">
        <f>ROUND(AVERAGE(L3:Q3),2)</f>
        <v>2.83</v>
      </c>
      <c r="S3" s="19">
        <v>5</v>
      </c>
      <c r="T3" s="19">
        <v>1</v>
      </c>
      <c r="U3" s="19">
        <v>0</v>
      </c>
      <c r="V3" s="19">
        <v>3</v>
      </c>
      <c r="W3" s="20">
        <f>ROUND(AVERAGE(S3:V3),2)</f>
        <v>2.25</v>
      </c>
      <c r="X3" s="20">
        <f>R3*W3</f>
        <v>6.3675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/>
      <c r="AF3" s="2">
        <f>IF(G3&gt;=7,"x","")</f>
      </c>
      <c r="AG3" s="2" t="s">
        <v>203</v>
      </c>
      <c r="AH3" s="2" t="s">
        <v>203</v>
      </c>
      <c r="AI3" s="2" t="str">
        <f>IF(G3&gt;=4,IF(G3&lt;=25,"x",""),"")</f>
        <v>x</v>
      </c>
      <c r="AJ3" s="2">
        <f>IF(G3&gt;=7,IF(G3&lt;=25,"x",""),"")</f>
      </c>
      <c r="AK3" s="2"/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4" t="str">
        <f aca="true" t="shared" si="1" ref="AU3:BD3">IF(Y3="x",CONCATENATE(Y$2," - "),"")</f>
        <v>M01 - </v>
      </c>
      <c r="AV3" s="4" t="str">
        <f t="shared" si="1"/>
        <v>M02 - </v>
      </c>
      <c r="AW3" s="4" t="str">
        <f t="shared" si="1"/>
        <v>M03 - </v>
      </c>
      <c r="AX3" s="4" t="str">
        <f t="shared" si="1"/>
        <v>M04 - </v>
      </c>
      <c r="AY3" s="4" t="str">
        <f t="shared" si="1"/>
        <v>M05 - </v>
      </c>
      <c r="AZ3" s="4" t="str">
        <f t="shared" si="1"/>
        <v>M06 - </v>
      </c>
      <c r="BA3" s="4">
        <f t="shared" si="1"/>
      </c>
      <c r="BB3" s="4">
        <f t="shared" si="1"/>
      </c>
      <c r="BC3" s="4" t="str">
        <f t="shared" si="1"/>
        <v>M09 - </v>
      </c>
      <c r="BD3" s="4" t="str">
        <f t="shared" si="1"/>
        <v>M10a - </v>
      </c>
      <c r="BE3" s="4" t="str">
        <f aca="true" t="shared" si="2" ref="BE3:BP3">IF(AI3="x",CONCATENATE(AI$2," - "),"")</f>
        <v>M10b - </v>
      </c>
      <c r="BF3" s="4">
        <f t="shared" si="2"/>
      </c>
      <c r="BG3" s="4">
        <f t="shared" si="2"/>
      </c>
      <c r="BH3" s="4" t="str">
        <f t="shared" si="2"/>
        <v>M12 - </v>
      </c>
      <c r="BI3" s="4" t="str">
        <f t="shared" si="2"/>
        <v>M13 - </v>
      </c>
      <c r="BJ3" s="4" t="str">
        <f t="shared" si="2"/>
        <v>M14 - </v>
      </c>
      <c r="BK3" s="4" t="str">
        <f t="shared" si="2"/>
        <v>M15 - </v>
      </c>
      <c r="BL3" s="4" t="str">
        <f t="shared" si="2"/>
        <v>M16 - </v>
      </c>
      <c r="BM3" s="4">
        <f t="shared" si="2"/>
      </c>
      <c r="BN3" s="4" t="str">
        <f t="shared" si="2"/>
        <v>M18 - </v>
      </c>
      <c r="BO3" s="4">
        <f t="shared" si="2"/>
      </c>
      <c r="BP3" s="4">
        <f t="shared" si="2"/>
      </c>
      <c r="BQ3" s="4" t="e">
        <f>CONCATENATE(AU3,AV3,AW3,AX3,AY3,AZ3,BA3,BB3,BC3,BD3,BE3,BF3,BG3,BH3,BI3,BJ3,BK3,BL3,BM3,BN3,BO3,BP3,#REF!)</f>
        <v>#REF!</v>
      </c>
      <c r="BR3" s="4" t="e">
        <f>LEFT(BQ3,LEN(BQ3)-2)</f>
        <v>#REF!</v>
      </c>
    </row>
    <row r="4" spans="1:70" ht="54">
      <c r="A4" s="63">
        <v>3</v>
      </c>
      <c r="B4" s="64">
        <v>2</v>
      </c>
      <c r="C4" s="65" t="s">
        <v>69</v>
      </c>
      <c r="D4" s="65" t="s">
        <v>70</v>
      </c>
      <c r="E4" s="47">
        <f aca="true" t="shared" si="3" ref="E4:E28">R4</f>
        <v>2.5</v>
      </c>
      <c r="F4" s="47">
        <f aca="true" t="shared" si="4" ref="F4:F28">W4</f>
        <v>2.25</v>
      </c>
      <c r="G4" s="48">
        <f aca="true" t="shared" si="5" ref="G4:G28">ROUND(X4,0)</f>
        <v>6</v>
      </c>
      <c r="H4" s="44" t="str">
        <f aca="true" t="shared" si="6" ref="H4:H28">IF(G4&lt;1,"Nullo",IF(G4&lt;=3,"Basso",IF(G4&lt;=6,"Medio",IF(G4&lt;=15,"Alto","Molto alto"))))</f>
        <v>Medio</v>
      </c>
      <c r="I4" s="49" t="s">
        <v>180</v>
      </c>
      <c r="J4" s="56" t="e">
        <f aca="true" t="shared" si="7" ref="J4:J28">BR4</f>
        <v>#REF!</v>
      </c>
      <c r="K4" s="49">
        <v>1</v>
      </c>
      <c r="L4" s="19">
        <v>2</v>
      </c>
      <c r="M4" s="19">
        <v>5</v>
      </c>
      <c r="N4" s="19">
        <v>1</v>
      </c>
      <c r="O4" s="19">
        <v>3</v>
      </c>
      <c r="P4" s="19">
        <v>1</v>
      </c>
      <c r="Q4" s="19">
        <v>3</v>
      </c>
      <c r="R4" s="20">
        <f aca="true" t="shared" si="8" ref="R4:R28">ROUND(AVERAGE(L4:Q4),2)</f>
        <v>2.5</v>
      </c>
      <c r="S4" s="19">
        <v>4</v>
      </c>
      <c r="T4" s="19">
        <v>1</v>
      </c>
      <c r="U4" s="19">
        <v>0</v>
      </c>
      <c r="V4" s="19">
        <v>4</v>
      </c>
      <c r="W4" s="20">
        <f aca="true" t="shared" si="9" ref="W4:W28">ROUND(AVERAGE(S4:V4),2)</f>
        <v>2.25</v>
      </c>
      <c r="X4" s="20">
        <f aca="true" t="shared" si="10" ref="X4:X28">R4*W4</f>
        <v>5.625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/>
      <c r="AF4" s="2">
        <f aca="true" t="shared" si="11" ref="AF4:AF28">IF(G4&gt;=7,"x","")</f>
      </c>
      <c r="AG4" s="2" t="s">
        <v>203</v>
      </c>
      <c r="AH4" s="2" t="s">
        <v>203</v>
      </c>
      <c r="AI4" s="2" t="str">
        <f aca="true" t="shared" si="12" ref="AI4:AI28">IF(G4&gt;=4,IF(G4&lt;=25,"x",""),"")</f>
        <v>x</v>
      </c>
      <c r="AJ4" s="2">
        <f aca="true" t="shared" si="13" ref="AJ4:AJ28">IF(G4&gt;=7,IF(G4&lt;=25,"x",""),"")</f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4" t="str">
        <f aca="true" t="shared" si="14" ref="AU4:AU28">IF(Y4="x",CONCATENATE(Y$2," - "),"")</f>
        <v>M01 - </v>
      </c>
      <c r="AV4" s="4" t="str">
        <f aca="true" t="shared" si="15" ref="AV4:AV28">IF(Z4="x",CONCATENATE(Z$2," - "),"")</f>
        <v>M02 - </v>
      </c>
      <c r="AW4" s="4" t="str">
        <f aca="true" t="shared" si="16" ref="AW4:AW28">IF(AA4="x",CONCATENATE(AA$2," - "),"")</f>
        <v>M03 - </v>
      </c>
      <c r="AX4" s="4" t="str">
        <f aca="true" t="shared" si="17" ref="AX4:AX28">IF(AB4="x",CONCATENATE(AB$2," - "),"")</f>
        <v>M04 - </v>
      </c>
      <c r="AY4" s="4" t="str">
        <f aca="true" t="shared" si="18" ref="AY4:AY28">IF(AC4="x",CONCATENATE(AC$2," - "),"")</f>
        <v>M05 - </v>
      </c>
      <c r="AZ4" s="4" t="str">
        <f aca="true" t="shared" si="19" ref="AZ4:AZ28">IF(AD4="x",CONCATENATE(AD$2," - "),"")</f>
        <v>M06 - </v>
      </c>
      <c r="BA4" s="4">
        <f aca="true" t="shared" si="20" ref="BA4:BA28">IF(AE4="x",CONCATENATE(AE$2," - "),"")</f>
      </c>
      <c r="BB4" s="4">
        <f aca="true" t="shared" si="21" ref="BB4:BB28">IF(AF4="x",CONCATENATE(AF$2," - "),"")</f>
      </c>
      <c r="BC4" s="4" t="str">
        <f aca="true" t="shared" si="22" ref="BC4:BC28">IF(AG4="x",CONCATENATE(AG$2," - "),"")</f>
        <v>M09 - </v>
      </c>
      <c r="BD4" s="4" t="str">
        <f aca="true" t="shared" si="23" ref="BD4:BD28">IF(AH4="x",CONCATENATE(AH$2," - "),"")</f>
        <v>M10a - </v>
      </c>
      <c r="BE4" s="4" t="str">
        <f aca="true" t="shared" si="24" ref="BE4:BE28">IF(AI4="x",CONCATENATE(AI$2," - "),"")</f>
        <v>M10b - </v>
      </c>
      <c r="BF4" s="4">
        <f aca="true" t="shared" si="25" ref="BF4:BF28">IF(AJ4="x",CONCATENATE(AJ$2," - "),"")</f>
      </c>
      <c r="BG4" s="4">
        <f aca="true" t="shared" si="26" ref="BG4:BG28">IF(AK4="x",CONCATENATE(AK$2," - "),"")</f>
      </c>
      <c r="BH4" s="4" t="str">
        <f aca="true" t="shared" si="27" ref="BH4:BH28">IF(AL4="x",CONCATENATE(AL$2," - "),"")</f>
        <v>M12 - </v>
      </c>
      <c r="BI4" s="4" t="str">
        <f aca="true" t="shared" si="28" ref="BI4:BI28">IF(AM4="x",CONCATENATE(AM$2," - "),"")</f>
        <v>M13 - </v>
      </c>
      <c r="BJ4" s="4" t="str">
        <f aca="true" t="shared" si="29" ref="BJ4:BJ28">IF(AN4="x",CONCATENATE(AN$2," - "),"")</f>
        <v>M14 - </v>
      </c>
      <c r="BK4" s="4" t="str">
        <f aca="true" t="shared" si="30" ref="BK4:BK28">IF(AO4="x",CONCATENATE(AO$2," - "),"")</f>
        <v>M15 - </v>
      </c>
      <c r="BL4" s="4" t="str">
        <f aca="true" t="shared" si="31" ref="BL4:BL28">IF(AP4="x",CONCATENATE(AP$2," - "),"")</f>
        <v>M16 - </v>
      </c>
      <c r="BM4" s="4">
        <f aca="true" t="shared" si="32" ref="BM4:BM28">IF(AQ4="x",CONCATENATE(AQ$2," - "),"")</f>
      </c>
      <c r="BN4" s="4" t="str">
        <f aca="true" t="shared" si="33" ref="BN4:BN28">IF(AR4="x",CONCATENATE(AR$2," - "),"")</f>
        <v>M18 - </v>
      </c>
      <c r="BO4" s="4">
        <f aca="true" t="shared" si="34" ref="BO4:BO28">IF(AS4="x",CONCATENATE(AS$2," - "),"")</f>
      </c>
      <c r="BP4" s="4">
        <f aca="true" t="shared" si="35" ref="BP4:BP28">IF(AT4="x",CONCATENATE(AT$2," - "),"")</f>
      </c>
      <c r="BQ4" s="4" t="e">
        <f>CONCATENATE(AU4,AV4,AW4,AX4,AY4,AZ4,BA4,BB4,BC4,BD4,BE4,BF4,BG4,BH4,BI4,BJ4,BK4,BL4,BM4,BN4,BO4,BP4,#REF!)</f>
        <v>#REF!</v>
      </c>
      <c r="BR4" s="4" t="e">
        <f aca="true" t="shared" si="36" ref="BR4:BR28">LEFT(BQ4,LEN(BQ4)-2)</f>
        <v>#REF!</v>
      </c>
    </row>
    <row r="5" spans="1:70" ht="54">
      <c r="A5" s="63">
        <v>3</v>
      </c>
      <c r="B5" s="64">
        <v>3</v>
      </c>
      <c r="C5" s="65" t="s">
        <v>71</v>
      </c>
      <c r="D5" s="65" t="s">
        <v>70</v>
      </c>
      <c r="E5" s="47">
        <f t="shared" si="3"/>
        <v>2.5</v>
      </c>
      <c r="F5" s="47">
        <f t="shared" si="4"/>
        <v>2.25</v>
      </c>
      <c r="G5" s="48">
        <f t="shared" si="5"/>
        <v>6</v>
      </c>
      <c r="H5" s="44" t="str">
        <f t="shared" si="6"/>
        <v>Medio</v>
      </c>
      <c r="I5" s="49" t="s">
        <v>180</v>
      </c>
      <c r="J5" s="56" t="e">
        <f t="shared" si="7"/>
        <v>#REF!</v>
      </c>
      <c r="K5" s="49">
        <v>1</v>
      </c>
      <c r="L5" s="19">
        <v>2</v>
      </c>
      <c r="M5" s="19">
        <v>5</v>
      </c>
      <c r="N5" s="19">
        <v>1</v>
      </c>
      <c r="O5" s="19">
        <v>3</v>
      </c>
      <c r="P5" s="19">
        <v>1</v>
      </c>
      <c r="Q5" s="19">
        <v>3</v>
      </c>
      <c r="R5" s="20">
        <f>ROUND(AVERAGE(L5:Q5),2)</f>
        <v>2.5</v>
      </c>
      <c r="S5" s="19">
        <v>4</v>
      </c>
      <c r="T5" s="19">
        <v>1</v>
      </c>
      <c r="U5" s="19">
        <v>0</v>
      </c>
      <c r="V5" s="19">
        <v>4</v>
      </c>
      <c r="W5" s="20">
        <f>ROUND(AVERAGE(S5:V5),2)</f>
        <v>2.25</v>
      </c>
      <c r="X5" s="20">
        <f>R5*W5</f>
        <v>5.625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/>
      <c r="AF5" s="2">
        <f t="shared" si="11"/>
      </c>
      <c r="AG5" s="2" t="s">
        <v>203</v>
      </c>
      <c r="AH5" s="2" t="s">
        <v>203</v>
      </c>
      <c r="AI5" s="2" t="str">
        <f t="shared" si="12"/>
        <v>x</v>
      </c>
      <c r="AJ5" s="2">
        <f t="shared" si="13"/>
      </c>
      <c r="AK5" s="2"/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4" t="str">
        <f t="shared" si="14"/>
        <v>M01 - </v>
      </c>
      <c r="AV5" s="4" t="str">
        <f t="shared" si="15"/>
        <v>M02 - </v>
      </c>
      <c r="AW5" s="4" t="str">
        <f t="shared" si="16"/>
        <v>M03 - </v>
      </c>
      <c r="AX5" s="4" t="str">
        <f t="shared" si="17"/>
        <v>M04 - </v>
      </c>
      <c r="AY5" s="4" t="str">
        <f t="shared" si="18"/>
        <v>M05 - </v>
      </c>
      <c r="AZ5" s="4" t="str">
        <f t="shared" si="19"/>
        <v>M06 - </v>
      </c>
      <c r="BA5" s="4">
        <f t="shared" si="20"/>
      </c>
      <c r="BB5" s="4">
        <f t="shared" si="21"/>
      </c>
      <c r="BC5" s="4" t="str">
        <f t="shared" si="22"/>
        <v>M09 - </v>
      </c>
      <c r="BD5" s="4" t="str">
        <f t="shared" si="23"/>
        <v>M10a - </v>
      </c>
      <c r="BE5" s="4" t="str">
        <f t="shared" si="24"/>
        <v>M10b - </v>
      </c>
      <c r="BF5" s="4">
        <f t="shared" si="25"/>
      </c>
      <c r="BG5" s="4">
        <f t="shared" si="26"/>
      </c>
      <c r="BH5" s="4" t="str">
        <f t="shared" si="27"/>
        <v>M12 - </v>
      </c>
      <c r="BI5" s="4" t="str">
        <f t="shared" si="28"/>
        <v>M13 - </v>
      </c>
      <c r="BJ5" s="4" t="str">
        <f t="shared" si="29"/>
        <v>M14 - </v>
      </c>
      <c r="BK5" s="4" t="str">
        <f t="shared" si="30"/>
        <v>M15 - </v>
      </c>
      <c r="BL5" s="4" t="str">
        <f t="shared" si="31"/>
        <v>M16 - </v>
      </c>
      <c r="BM5" s="4">
        <f t="shared" si="32"/>
      </c>
      <c r="BN5" s="4" t="str">
        <f t="shared" si="33"/>
        <v>M18 - </v>
      </c>
      <c r="BO5" s="4">
        <f t="shared" si="34"/>
      </c>
      <c r="BP5" s="4">
        <f t="shared" si="35"/>
      </c>
      <c r="BQ5" s="4" t="e">
        <f>CONCATENATE(AU5,AV5,AW5,AX5,AY5,AZ5,BA5,BB5,BC5,BD5,BE5,BF5,BG5,BH5,BI5,BJ5,BK5,BL5,BM5,BN5,BO5,BP5,#REF!)</f>
        <v>#REF!</v>
      </c>
      <c r="BR5" s="4" t="e">
        <f t="shared" si="36"/>
        <v>#REF!</v>
      </c>
    </row>
    <row r="6" spans="1:70" ht="40.5">
      <c r="A6" s="63">
        <v>3</v>
      </c>
      <c r="B6" s="64">
        <v>4</v>
      </c>
      <c r="C6" s="65" t="s">
        <v>72</v>
      </c>
      <c r="D6" s="65" t="s">
        <v>73</v>
      </c>
      <c r="E6" s="47">
        <f t="shared" si="3"/>
        <v>2.5</v>
      </c>
      <c r="F6" s="47">
        <f t="shared" si="4"/>
        <v>2.25</v>
      </c>
      <c r="G6" s="48">
        <f t="shared" si="5"/>
        <v>6</v>
      </c>
      <c r="H6" s="44" t="str">
        <f t="shared" si="6"/>
        <v>Medio</v>
      </c>
      <c r="I6" s="49" t="s">
        <v>180</v>
      </c>
      <c r="J6" s="56" t="e">
        <f t="shared" si="7"/>
        <v>#REF!</v>
      </c>
      <c r="K6" s="49">
        <v>1</v>
      </c>
      <c r="L6" s="19">
        <v>2</v>
      </c>
      <c r="M6" s="19">
        <v>5</v>
      </c>
      <c r="N6" s="19">
        <v>1</v>
      </c>
      <c r="O6" s="19">
        <v>3</v>
      </c>
      <c r="P6" s="19">
        <v>1</v>
      </c>
      <c r="Q6" s="19">
        <v>3</v>
      </c>
      <c r="R6" s="20">
        <f>ROUND(AVERAGE(L6:Q6),2)</f>
        <v>2.5</v>
      </c>
      <c r="S6" s="19">
        <v>4</v>
      </c>
      <c r="T6" s="19">
        <v>1</v>
      </c>
      <c r="U6" s="19">
        <v>0</v>
      </c>
      <c r="V6" s="19">
        <v>4</v>
      </c>
      <c r="W6" s="20">
        <f>ROUND(AVERAGE(S6:V6),2)</f>
        <v>2.25</v>
      </c>
      <c r="X6" s="20">
        <f>R6*W6</f>
        <v>5.625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/>
      <c r="AF6" s="2">
        <f t="shared" si="11"/>
      </c>
      <c r="AG6" s="2" t="s">
        <v>203</v>
      </c>
      <c r="AH6" s="2" t="s">
        <v>203</v>
      </c>
      <c r="AI6" s="2" t="str">
        <f t="shared" si="12"/>
        <v>x</v>
      </c>
      <c r="AJ6" s="2">
        <f t="shared" si="13"/>
      </c>
      <c r="AK6" s="2"/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4" t="str">
        <f t="shared" si="14"/>
        <v>M01 - </v>
      </c>
      <c r="AV6" s="4" t="str">
        <f t="shared" si="15"/>
        <v>M02 - </v>
      </c>
      <c r="AW6" s="4" t="str">
        <f t="shared" si="16"/>
        <v>M03 - </v>
      </c>
      <c r="AX6" s="4" t="str">
        <f t="shared" si="17"/>
        <v>M04 - </v>
      </c>
      <c r="AY6" s="4" t="str">
        <f t="shared" si="18"/>
        <v>M05 - </v>
      </c>
      <c r="AZ6" s="4" t="str">
        <f t="shared" si="19"/>
        <v>M06 - </v>
      </c>
      <c r="BA6" s="4">
        <f t="shared" si="20"/>
      </c>
      <c r="BB6" s="4">
        <f t="shared" si="21"/>
      </c>
      <c r="BC6" s="4" t="str">
        <f t="shared" si="22"/>
        <v>M09 - </v>
      </c>
      <c r="BD6" s="4" t="str">
        <f t="shared" si="23"/>
        <v>M10a - </v>
      </c>
      <c r="BE6" s="4" t="str">
        <f t="shared" si="24"/>
        <v>M10b - </v>
      </c>
      <c r="BF6" s="4">
        <f t="shared" si="25"/>
      </c>
      <c r="BG6" s="4">
        <f t="shared" si="26"/>
      </c>
      <c r="BH6" s="4" t="str">
        <f t="shared" si="27"/>
        <v>M12 - </v>
      </c>
      <c r="BI6" s="4" t="str">
        <f t="shared" si="28"/>
        <v>M13 - </v>
      </c>
      <c r="BJ6" s="4" t="str">
        <f t="shared" si="29"/>
        <v>M14 - </v>
      </c>
      <c r="BK6" s="4" t="str">
        <f t="shared" si="30"/>
        <v>M15 - </v>
      </c>
      <c r="BL6" s="4" t="str">
        <f t="shared" si="31"/>
        <v>M16 - </v>
      </c>
      <c r="BM6" s="4">
        <f t="shared" si="32"/>
      </c>
      <c r="BN6" s="4" t="str">
        <f t="shared" si="33"/>
        <v>M18 - </v>
      </c>
      <c r="BO6" s="4">
        <f t="shared" si="34"/>
      </c>
      <c r="BP6" s="4">
        <f t="shared" si="35"/>
      </c>
      <c r="BQ6" s="4" t="e">
        <f>CONCATENATE(AU6,AV6,AW6,AX6,AY6,AZ6,BA6,BB6,BC6,BD6,BE6,BF6,BG6,BH6,BI6,BJ6,BK6,BL6,BM6,BN6,BO6,BP6,#REF!)</f>
        <v>#REF!</v>
      </c>
      <c r="BR6" s="4" t="e">
        <f t="shared" si="36"/>
        <v>#REF!</v>
      </c>
    </row>
    <row r="7" spans="1:70" ht="27">
      <c r="A7" s="63">
        <v>3</v>
      </c>
      <c r="B7" s="64">
        <v>5</v>
      </c>
      <c r="C7" s="65" t="s">
        <v>74</v>
      </c>
      <c r="D7" s="65" t="s">
        <v>75</v>
      </c>
      <c r="E7" s="47">
        <f t="shared" si="3"/>
        <v>2.5</v>
      </c>
      <c r="F7" s="47">
        <f t="shared" si="4"/>
        <v>2.25</v>
      </c>
      <c r="G7" s="48">
        <f t="shared" si="5"/>
        <v>6</v>
      </c>
      <c r="H7" s="44" t="str">
        <f t="shared" si="6"/>
        <v>Medio</v>
      </c>
      <c r="I7" s="49" t="s">
        <v>180</v>
      </c>
      <c r="J7" s="56" t="e">
        <f t="shared" si="7"/>
        <v>#REF!</v>
      </c>
      <c r="K7" s="49">
        <v>1</v>
      </c>
      <c r="L7" s="19">
        <v>2</v>
      </c>
      <c r="M7" s="19">
        <v>5</v>
      </c>
      <c r="N7" s="19">
        <v>1</v>
      </c>
      <c r="O7" s="19">
        <v>3</v>
      </c>
      <c r="P7" s="19">
        <v>1</v>
      </c>
      <c r="Q7" s="19">
        <v>3</v>
      </c>
      <c r="R7" s="20">
        <f>ROUND(AVERAGE(L7:Q7),2)</f>
        <v>2.5</v>
      </c>
      <c r="S7" s="19">
        <v>4</v>
      </c>
      <c r="T7" s="19">
        <v>1</v>
      </c>
      <c r="U7" s="19">
        <v>0</v>
      </c>
      <c r="V7" s="19">
        <v>4</v>
      </c>
      <c r="W7" s="20">
        <f>ROUND(AVERAGE(S7:V7),2)</f>
        <v>2.25</v>
      </c>
      <c r="X7" s="20">
        <f>R7*W7</f>
        <v>5.625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>
        <f t="shared" si="11"/>
      </c>
      <c r="AG7" s="2" t="s">
        <v>203</v>
      </c>
      <c r="AH7" s="2" t="s">
        <v>203</v>
      </c>
      <c r="AI7" s="2" t="str">
        <f t="shared" si="12"/>
        <v>x</v>
      </c>
      <c r="AJ7" s="2">
        <f t="shared" si="13"/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4" t="str">
        <f t="shared" si="14"/>
        <v>M01 - </v>
      </c>
      <c r="AV7" s="4" t="str">
        <f t="shared" si="15"/>
        <v>M02 - </v>
      </c>
      <c r="AW7" s="4" t="str">
        <f t="shared" si="16"/>
        <v>M03 - </v>
      </c>
      <c r="AX7" s="4" t="str">
        <f t="shared" si="17"/>
        <v>M04 - </v>
      </c>
      <c r="AY7" s="4" t="str">
        <f t="shared" si="18"/>
        <v>M05 - </v>
      </c>
      <c r="AZ7" s="4" t="str">
        <f t="shared" si="19"/>
        <v>M06 - </v>
      </c>
      <c r="BA7" s="4">
        <f t="shared" si="20"/>
      </c>
      <c r="BB7" s="4">
        <f t="shared" si="21"/>
      </c>
      <c r="BC7" s="4" t="str">
        <f t="shared" si="22"/>
        <v>M09 - </v>
      </c>
      <c r="BD7" s="4" t="str">
        <f t="shared" si="23"/>
        <v>M10a - </v>
      </c>
      <c r="BE7" s="4" t="str">
        <f t="shared" si="24"/>
        <v>M10b - </v>
      </c>
      <c r="BF7" s="4">
        <f t="shared" si="25"/>
      </c>
      <c r="BG7" s="4">
        <f t="shared" si="26"/>
      </c>
      <c r="BH7" s="4" t="str">
        <f t="shared" si="27"/>
        <v>M12 - </v>
      </c>
      <c r="BI7" s="4" t="str">
        <f t="shared" si="28"/>
        <v>M13 - </v>
      </c>
      <c r="BJ7" s="4" t="str">
        <f t="shared" si="29"/>
        <v>M14 - </v>
      </c>
      <c r="BK7" s="4" t="str">
        <f t="shared" si="30"/>
        <v>M15 - </v>
      </c>
      <c r="BL7" s="4" t="str">
        <f t="shared" si="31"/>
        <v>M16 - </v>
      </c>
      <c r="BM7" s="4">
        <f t="shared" si="32"/>
      </c>
      <c r="BN7" s="4" t="str">
        <f t="shared" si="33"/>
        <v>M18 - </v>
      </c>
      <c r="BO7" s="4">
        <f t="shared" si="34"/>
      </c>
      <c r="BP7" s="4">
        <f t="shared" si="35"/>
      </c>
      <c r="BQ7" s="4" t="e">
        <f>CONCATENATE(AU7,AV7,AW7,AX7,AY7,AZ7,BA7,BB7,BC7,BD7,BE7,BF7,BG7,BH7,BI7,BJ7,BK7,BL7,BM7,BN7,BO7,BP7,#REF!)</f>
        <v>#REF!</v>
      </c>
      <c r="BR7" s="4" t="e">
        <f t="shared" si="36"/>
        <v>#REF!</v>
      </c>
    </row>
    <row r="8" spans="1:70" ht="40.5">
      <c r="A8" s="63">
        <v>3</v>
      </c>
      <c r="B8" s="64">
        <v>6</v>
      </c>
      <c r="C8" s="65" t="s">
        <v>76</v>
      </c>
      <c r="D8" s="65" t="s">
        <v>22</v>
      </c>
      <c r="E8" s="47">
        <f t="shared" si="3"/>
        <v>2.5</v>
      </c>
      <c r="F8" s="47">
        <f t="shared" si="4"/>
        <v>2.25</v>
      </c>
      <c r="G8" s="48">
        <f t="shared" si="5"/>
        <v>6</v>
      </c>
      <c r="H8" s="44" t="str">
        <f t="shared" si="6"/>
        <v>Medio</v>
      </c>
      <c r="I8" s="49" t="s">
        <v>180</v>
      </c>
      <c r="J8" s="56" t="e">
        <f t="shared" si="7"/>
        <v>#REF!</v>
      </c>
      <c r="K8" s="49">
        <v>1</v>
      </c>
      <c r="L8" s="19">
        <v>2</v>
      </c>
      <c r="M8" s="19">
        <v>5</v>
      </c>
      <c r="N8" s="19">
        <v>1</v>
      </c>
      <c r="O8" s="19">
        <v>3</v>
      </c>
      <c r="P8" s="19">
        <v>1</v>
      </c>
      <c r="Q8" s="19">
        <v>3</v>
      </c>
      <c r="R8" s="20">
        <f t="shared" si="8"/>
        <v>2.5</v>
      </c>
      <c r="S8" s="19">
        <v>4</v>
      </c>
      <c r="T8" s="19">
        <v>1</v>
      </c>
      <c r="U8" s="19">
        <v>0</v>
      </c>
      <c r="V8" s="19">
        <v>4</v>
      </c>
      <c r="W8" s="20">
        <f t="shared" si="9"/>
        <v>2.25</v>
      </c>
      <c r="X8" s="20">
        <f t="shared" si="10"/>
        <v>5.625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>
        <f t="shared" si="11"/>
      </c>
      <c r="AG8" s="2" t="s">
        <v>203</v>
      </c>
      <c r="AH8" s="2" t="s">
        <v>203</v>
      </c>
      <c r="AI8" s="2" t="str">
        <f t="shared" si="12"/>
        <v>x</v>
      </c>
      <c r="AJ8" s="2">
        <f t="shared" si="13"/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4" t="str">
        <f t="shared" si="14"/>
        <v>M01 - </v>
      </c>
      <c r="AV8" s="4" t="str">
        <f t="shared" si="15"/>
        <v>M02 - </v>
      </c>
      <c r="AW8" s="4" t="str">
        <f t="shared" si="16"/>
        <v>M03 - </v>
      </c>
      <c r="AX8" s="4" t="str">
        <f t="shared" si="17"/>
        <v>M04 - </v>
      </c>
      <c r="AY8" s="4" t="str">
        <f t="shared" si="18"/>
        <v>M05 - </v>
      </c>
      <c r="AZ8" s="4" t="str">
        <f t="shared" si="19"/>
        <v>M06 - </v>
      </c>
      <c r="BA8" s="4">
        <f t="shared" si="20"/>
      </c>
      <c r="BB8" s="4">
        <f t="shared" si="21"/>
      </c>
      <c r="BC8" s="4" t="str">
        <f t="shared" si="22"/>
        <v>M09 - </v>
      </c>
      <c r="BD8" s="4" t="str">
        <f t="shared" si="23"/>
        <v>M10a - </v>
      </c>
      <c r="BE8" s="4" t="str">
        <f t="shared" si="24"/>
        <v>M10b - </v>
      </c>
      <c r="BF8" s="4">
        <f t="shared" si="25"/>
      </c>
      <c r="BG8" s="4">
        <f t="shared" si="26"/>
      </c>
      <c r="BH8" s="4" t="str">
        <f t="shared" si="27"/>
        <v>M12 - </v>
      </c>
      <c r="BI8" s="4" t="str">
        <f t="shared" si="28"/>
        <v>M13 - </v>
      </c>
      <c r="BJ8" s="4" t="str">
        <f t="shared" si="29"/>
        <v>M14 - </v>
      </c>
      <c r="BK8" s="4" t="str">
        <f t="shared" si="30"/>
        <v>M15 - </v>
      </c>
      <c r="BL8" s="4" t="str">
        <f t="shared" si="31"/>
        <v>M16 - </v>
      </c>
      <c r="BM8" s="4">
        <f t="shared" si="32"/>
      </c>
      <c r="BN8" s="4" t="str">
        <f t="shared" si="33"/>
        <v>M18 - </v>
      </c>
      <c r="BO8" s="4">
        <f t="shared" si="34"/>
      </c>
      <c r="BP8" s="4">
        <f t="shared" si="35"/>
      </c>
      <c r="BQ8" s="4" t="e">
        <f>CONCATENATE(AU8,AV8,AW8,AX8,AY8,AZ8,BA8,BB8,BC8,BD8,BE8,BF8,BG8,BH8,BI8,BJ8,BK8,BL8,BM8,BN8,BO8,BP8,#REF!)</f>
        <v>#REF!</v>
      </c>
      <c r="BR8" s="4" t="e">
        <f t="shared" si="36"/>
        <v>#REF!</v>
      </c>
    </row>
    <row r="9" spans="1:70" ht="27">
      <c r="A9" s="63">
        <v>1</v>
      </c>
      <c r="B9" s="64">
        <v>7</v>
      </c>
      <c r="C9" s="65" t="s">
        <v>77</v>
      </c>
      <c r="D9" s="65" t="s">
        <v>78</v>
      </c>
      <c r="E9" s="47">
        <f t="shared" si="3"/>
        <v>2.5</v>
      </c>
      <c r="F9" s="47">
        <f t="shared" si="4"/>
        <v>2.25</v>
      </c>
      <c r="G9" s="48">
        <f t="shared" si="5"/>
        <v>6</v>
      </c>
      <c r="H9" s="44" t="str">
        <f t="shared" si="6"/>
        <v>Medio</v>
      </c>
      <c r="I9" s="49" t="s">
        <v>180</v>
      </c>
      <c r="J9" s="56" t="e">
        <f t="shared" si="7"/>
        <v>#REF!</v>
      </c>
      <c r="K9" s="49">
        <f t="shared" si="0"/>
        <v>1</v>
      </c>
      <c r="L9" s="19">
        <v>2</v>
      </c>
      <c r="M9" s="19">
        <v>5</v>
      </c>
      <c r="N9" s="19">
        <v>1</v>
      </c>
      <c r="O9" s="19">
        <v>3</v>
      </c>
      <c r="P9" s="19">
        <v>1</v>
      </c>
      <c r="Q9" s="19">
        <v>3</v>
      </c>
      <c r="R9" s="20">
        <f t="shared" si="8"/>
        <v>2.5</v>
      </c>
      <c r="S9" s="19">
        <v>4</v>
      </c>
      <c r="T9" s="19">
        <v>1</v>
      </c>
      <c r="U9" s="19">
        <v>0</v>
      </c>
      <c r="V9" s="19">
        <v>4</v>
      </c>
      <c r="W9" s="20">
        <f t="shared" si="9"/>
        <v>2.25</v>
      </c>
      <c r="X9" s="20">
        <f t="shared" si="10"/>
        <v>5.625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>
        <f t="shared" si="11"/>
      </c>
      <c r="AG9" s="2" t="s">
        <v>203</v>
      </c>
      <c r="AH9" s="2" t="s">
        <v>203</v>
      </c>
      <c r="AI9" s="2" t="str">
        <f t="shared" si="12"/>
        <v>x</v>
      </c>
      <c r="AJ9" s="2">
        <f t="shared" si="13"/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4" t="str">
        <f t="shared" si="14"/>
        <v>M01 - </v>
      </c>
      <c r="AV9" s="4" t="str">
        <f t="shared" si="15"/>
        <v>M02 - </v>
      </c>
      <c r="AW9" s="4" t="str">
        <f t="shared" si="16"/>
        <v>M03 - </v>
      </c>
      <c r="AX9" s="4" t="str">
        <f t="shared" si="17"/>
        <v>M04 - </v>
      </c>
      <c r="AY9" s="4" t="str">
        <f t="shared" si="18"/>
        <v>M05 - </v>
      </c>
      <c r="AZ9" s="4" t="str">
        <f t="shared" si="19"/>
        <v>M06 - </v>
      </c>
      <c r="BA9" s="4">
        <f t="shared" si="20"/>
      </c>
      <c r="BB9" s="4">
        <f t="shared" si="21"/>
      </c>
      <c r="BC9" s="4" t="str">
        <f t="shared" si="22"/>
        <v>M09 - </v>
      </c>
      <c r="BD9" s="4" t="str">
        <f t="shared" si="23"/>
        <v>M10a - </v>
      </c>
      <c r="BE9" s="4" t="str">
        <f t="shared" si="24"/>
        <v>M10b - </v>
      </c>
      <c r="BF9" s="4">
        <f t="shared" si="25"/>
      </c>
      <c r="BG9" s="4">
        <f t="shared" si="26"/>
      </c>
      <c r="BH9" s="4" t="str">
        <f t="shared" si="27"/>
        <v>M12 - </v>
      </c>
      <c r="BI9" s="4" t="str">
        <f t="shared" si="28"/>
        <v>M13 - </v>
      </c>
      <c r="BJ9" s="4" t="str">
        <f t="shared" si="29"/>
        <v>M14 - </v>
      </c>
      <c r="BK9" s="4" t="str">
        <f t="shared" si="30"/>
        <v>M15 - </v>
      </c>
      <c r="BL9" s="4" t="str">
        <f t="shared" si="31"/>
        <v>M16 - </v>
      </c>
      <c r="BM9" s="4">
        <f t="shared" si="32"/>
      </c>
      <c r="BN9" s="4" t="str">
        <f t="shared" si="33"/>
        <v>M18 - </v>
      </c>
      <c r="BO9" s="4">
        <f t="shared" si="34"/>
      </c>
      <c r="BP9" s="4">
        <f t="shared" si="35"/>
      </c>
      <c r="BQ9" s="4" t="e">
        <f>CONCATENATE(AU9,AV9,AW9,AX9,AY9,AZ9,BA9,BB9,BC9,BD9,BE9,BF9,BG9,BH9,BI9,BJ9,BK9,BL9,BM9,BN9,BO9,BP9,#REF!)</f>
        <v>#REF!</v>
      </c>
      <c r="BR9" s="4" t="e">
        <f t="shared" si="36"/>
        <v>#REF!</v>
      </c>
    </row>
    <row r="10" spans="1:70" ht="27">
      <c r="A10" s="63">
        <v>1</v>
      </c>
      <c r="B10" s="64">
        <v>8</v>
      </c>
      <c r="C10" s="65" t="s">
        <v>79</v>
      </c>
      <c r="D10" s="65" t="s">
        <v>78</v>
      </c>
      <c r="E10" s="47">
        <f t="shared" si="3"/>
        <v>2.83</v>
      </c>
      <c r="F10" s="47">
        <f t="shared" si="4"/>
        <v>2.25</v>
      </c>
      <c r="G10" s="48">
        <f t="shared" si="5"/>
        <v>6</v>
      </c>
      <c r="H10" s="44" t="str">
        <f t="shared" si="6"/>
        <v>Medio</v>
      </c>
      <c r="I10" s="49" t="s">
        <v>180</v>
      </c>
      <c r="J10" s="56" t="e">
        <f t="shared" si="7"/>
        <v>#REF!</v>
      </c>
      <c r="K10" s="49">
        <f t="shared" si="0"/>
        <v>1</v>
      </c>
      <c r="L10" s="19">
        <v>4</v>
      </c>
      <c r="M10" s="19">
        <v>5</v>
      </c>
      <c r="N10" s="19">
        <v>1</v>
      </c>
      <c r="O10" s="19">
        <v>3</v>
      </c>
      <c r="P10" s="19">
        <v>1</v>
      </c>
      <c r="Q10" s="19">
        <v>3</v>
      </c>
      <c r="R10" s="20">
        <f t="shared" si="8"/>
        <v>2.83</v>
      </c>
      <c r="S10" s="19">
        <v>4</v>
      </c>
      <c r="T10" s="19">
        <v>1</v>
      </c>
      <c r="U10" s="19">
        <v>0</v>
      </c>
      <c r="V10" s="19">
        <v>4</v>
      </c>
      <c r="W10" s="20">
        <f t="shared" si="9"/>
        <v>2.25</v>
      </c>
      <c r="X10" s="20">
        <f t="shared" si="10"/>
        <v>6.3675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/>
      <c r="AF10" s="2">
        <f t="shared" si="11"/>
      </c>
      <c r="AG10" s="2" t="s">
        <v>203</v>
      </c>
      <c r="AH10" s="2" t="s">
        <v>203</v>
      </c>
      <c r="AI10" s="2" t="str">
        <f t="shared" si="12"/>
        <v>x</v>
      </c>
      <c r="AJ10" s="2">
        <f t="shared" si="13"/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4" t="str">
        <f t="shared" si="14"/>
        <v>M01 - </v>
      </c>
      <c r="AV10" s="4" t="str">
        <f t="shared" si="15"/>
        <v>M02 - </v>
      </c>
      <c r="AW10" s="4" t="str">
        <f t="shared" si="16"/>
        <v>M03 - </v>
      </c>
      <c r="AX10" s="4" t="str">
        <f t="shared" si="17"/>
        <v>M04 - </v>
      </c>
      <c r="AY10" s="4" t="str">
        <f t="shared" si="18"/>
        <v>M05 - </v>
      </c>
      <c r="AZ10" s="4" t="str">
        <f t="shared" si="19"/>
        <v>M06 - </v>
      </c>
      <c r="BA10" s="4">
        <f t="shared" si="20"/>
      </c>
      <c r="BB10" s="4">
        <f t="shared" si="21"/>
      </c>
      <c r="BC10" s="4" t="str">
        <f t="shared" si="22"/>
        <v>M09 - </v>
      </c>
      <c r="BD10" s="4" t="str">
        <f t="shared" si="23"/>
        <v>M10a - </v>
      </c>
      <c r="BE10" s="4" t="str">
        <f t="shared" si="24"/>
        <v>M10b - </v>
      </c>
      <c r="BF10" s="4">
        <f t="shared" si="25"/>
      </c>
      <c r="BG10" s="4">
        <f t="shared" si="26"/>
      </c>
      <c r="BH10" s="4" t="str">
        <f t="shared" si="27"/>
        <v>M12 - </v>
      </c>
      <c r="BI10" s="4" t="str">
        <f t="shared" si="28"/>
        <v>M13 - </v>
      </c>
      <c r="BJ10" s="4" t="str">
        <f t="shared" si="29"/>
        <v>M14 - </v>
      </c>
      <c r="BK10" s="4" t="str">
        <f t="shared" si="30"/>
        <v>M15 - </v>
      </c>
      <c r="BL10" s="4" t="str">
        <f t="shared" si="31"/>
        <v>M16 - </v>
      </c>
      <c r="BM10" s="4">
        <f t="shared" si="32"/>
      </c>
      <c r="BN10" s="4" t="str">
        <f t="shared" si="33"/>
        <v>M18 - </v>
      </c>
      <c r="BO10" s="4">
        <f t="shared" si="34"/>
      </c>
      <c r="BP10" s="4">
        <f t="shared" si="35"/>
      </c>
      <c r="BQ10" s="4" t="e">
        <f>CONCATENATE(AU10,AV10,AW10,AX10,AY10,AZ10,BA10,BB10,BC10,BD10,BE10,BF10,BG10,BH10,BI10,BJ10,BK10,BL10,BM10,BN10,BO10,BP10,#REF!)</f>
        <v>#REF!</v>
      </c>
      <c r="BR10" s="4" t="e">
        <f t="shared" si="36"/>
        <v>#REF!</v>
      </c>
    </row>
    <row r="11" spans="1:70" ht="40.5">
      <c r="A11" s="63">
        <v>1</v>
      </c>
      <c r="B11" s="64">
        <v>9</v>
      </c>
      <c r="C11" s="65" t="s">
        <v>80</v>
      </c>
      <c r="D11" s="65" t="s">
        <v>81</v>
      </c>
      <c r="E11" s="47">
        <f t="shared" si="3"/>
        <v>2.5</v>
      </c>
      <c r="F11" s="47">
        <f t="shared" si="4"/>
        <v>2.25</v>
      </c>
      <c r="G11" s="48">
        <f t="shared" si="5"/>
        <v>6</v>
      </c>
      <c r="H11" s="44" t="str">
        <f t="shared" si="6"/>
        <v>Medio</v>
      </c>
      <c r="I11" s="49" t="s">
        <v>180</v>
      </c>
      <c r="J11" s="56" t="e">
        <f t="shared" si="7"/>
        <v>#REF!</v>
      </c>
      <c r="K11" s="49">
        <f t="shared" si="0"/>
        <v>1</v>
      </c>
      <c r="L11" s="19">
        <v>2</v>
      </c>
      <c r="M11" s="19">
        <v>5</v>
      </c>
      <c r="N11" s="19">
        <v>1</v>
      </c>
      <c r="O11" s="19">
        <v>3</v>
      </c>
      <c r="P11" s="19">
        <v>1</v>
      </c>
      <c r="Q11" s="19">
        <v>3</v>
      </c>
      <c r="R11" s="20">
        <f t="shared" si="8"/>
        <v>2.5</v>
      </c>
      <c r="S11" s="19">
        <v>4</v>
      </c>
      <c r="T11" s="19">
        <v>1</v>
      </c>
      <c r="U11" s="19">
        <v>0</v>
      </c>
      <c r="V11" s="19">
        <v>4</v>
      </c>
      <c r="W11" s="20">
        <f t="shared" si="9"/>
        <v>2.25</v>
      </c>
      <c r="X11" s="20">
        <f t="shared" si="10"/>
        <v>5.625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E11" s="2"/>
      <c r="AF11" s="2">
        <f t="shared" si="11"/>
      </c>
      <c r="AG11" s="2" t="s">
        <v>203</v>
      </c>
      <c r="AH11" s="2" t="s">
        <v>203</v>
      </c>
      <c r="AI11" s="2" t="str">
        <f t="shared" si="12"/>
        <v>x</v>
      </c>
      <c r="AJ11" s="2">
        <f t="shared" si="13"/>
      </c>
      <c r="AK11" s="2"/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Q11" s="2"/>
      <c r="AR11" s="2" t="s">
        <v>203</v>
      </c>
      <c r="AS11" s="2"/>
      <c r="AT11" s="2"/>
      <c r="AU11" s="4" t="str">
        <f t="shared" si="14"/>
        <v>M01 - </v>
      </c>
      <c r="AV11" s="4" t="str">
        <f t="shared" si="15"/>
        <v>M02 - </v>
      </c>
      <c r="AW11" s="4" t="str">
        <f t="shared" si="16"/>
        <v>M03 - </v>
      </c>
      <c r="AX11" s="4" t="str">
        <f t="shared" si="17"/>
        <v>M04 - </v>
      </c>
      <c r="AY11" s="4" t="str">
        <f t="shared" si="18"/>
        <v>M05 - </v>
      </c>
      <c r="AZ11" s="4" t="str">
        <f t="shared" si="19"/>
        <v>M06 - </v>
      </c>
      <c r="BA11" s="4">
        <f t="shared" si="20"/>
      </c>
      <c r="BB11" s="4">
        <f t="shared" si="21"/>
      </c>
      <c r="BC11" s="4" t="str">
        <f t="shared" si="22"/>
        <v>M09 - </v>
      </c>
      <c r="BD11" s="4" t="str">
        <f t="shared" si="23"/>
        <v>M10a - </v>
      </c>
      <c r="BE11" s="4" t="str">
        <f t="shared" si="24"/>
        <v>M10b - </v>
      </c>
      <c r="BF11" s="4">
        <f t="shared" si="25"/>
      </c>
      <c r="BG11" s="4">
        <f t="shared" si="26"/>
      </c>
      <c r="BH11" s="4" t="str">
        <f t="shared" si="27"/>
        <v>M12 - </v>
      </c>
      <c r="BI11" s="4" t="str">
        <f t="shared" si="28"/>
        <v>M13 - </v>
      </c>
      <c r="BJ11" s="4" t="str">
        <f t="shared" si="29"/>
        <v>M14 - </v>
      </c>
      <c r="BK11" s="4" t="str">
        <f t="shared" si="30"/>
        <v>M15 - </v>
      </c>
      <c r="BL11" s="4" t="str">
        <f t="shared" si="31"/>
        <v>M16 - </v>
      </c>
      <c r="BM11" s="4">
        <f t="shared" si="32"/>
      </c>
      <c r="BN11" s="4" t="str">
        <f t="shared" si="33"/>
        <v>M18 - </v>
      </c>
      <c r="BO11" s="4">
        <f t="shared" si="34"/>
      </c>
      <c r="BP11" s="4">
        <f t="shared" si="35"/>
      </c>
      <c r="BQ11" s="4" t="e">
        <f>CONCATENATE(AU11,AV11,AW11,AX11,AY11,AZ11,BA11,BB11,BC11,BD11,BE11,BF11,BG11,BH11,BI11,BJ11,BK11,BL11,BM11,BN11,BO11,BP11,#REF!)</f>
        <v>#REF!</v>
      </c>
      <c r="BR11" s="4" t="e">
        <f t="shared" si="36"/>
        <v>#REF!</v>
      </c>
    </row>
    <row r="12" spans="1:70" ht="27">
      <c r="A12" s="63">
        <v>1</v>
      </c>
      <c r="B12" s="64">
        <v>10</v>
      </c>
      <c r="C12" s="65" t="s">
        <v>82</v>
      </c>
      <c r="D12" s="65" t="s">
        <v>83</v>
      </c>
      <c r="E12" s="47">
        <f t="shared" si="3"/>
        <v>2.83</v>
      </c>
      <c r="F12" s="47">
        <f t="shared" si="4"/>
        <v>2.25</v>
      </c>
      <c r="G12" s="48">
        <f t="shared" si="5"/>
        <v>6</v>
      </c>
      <c r="H12" s="44" t="str">
        <f t="shared" si="6"/>
        <v>Medio</v>
      </c>
      <c r="I12" s="49" t="s">
        <v>180</v>
      </c>
      <c r="J12" s="56" t="e">
        <f t="shared" si="7"/>
        <v>#REF!</v>
      </c>
      <c r="K12" s="49">
        <f t="shared" si="0"/>
        <v>1</v>
      </c>
      <c r="L12" s="19">
        <v>4</v>
      </c>
      <c r="M12" s="19">
        <v>5</v>
      </c>
      <c r="N12" s="19">
        <v>1</v>
      </c>
      <c r="O12" s="19">
        <v>3</v>
      </c>
      <c r="P12" s="19">
        <v>1</v>
      </c>
      <c r="Q12" s="19">
        <v>3</v>
      </c>
      <c r="R12" s="20">
        <f t="shared" si="8"/>
        <v>2.83</v>
      </c>
      <c r="S12" s="19">
        <v>4</v>
      </c>
      <c r="T12" s="19">
        <v>1</v>
      </c>
      <c r="U12" s="19">
        <v>0</v>
      </c>
      <c r="V12" s="19">
        <v>4</v>
      </c>
      <c r="W12" s="20">
        <f t="shared" si="9"/>
        <v>2.25</v>
      </c>
      <c r="X12" s="20">
        <f t="shared" si="10"/>
        <v>6.3675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E12" s="2"/>
      <c r="AF12" s="2">
        <f t="shared" si="11"/>
      </c>
      <c r="AG12" s="2" t="s">
        <v>203</v>
      </c>
      <c r="AH12" s="2" t="s">
        <v>203</v>
      </c>
      <c r="AI12" s="2" t="str">
        <f t="shared" si="12"/>
        <v>x</v>
      </c>
      <c r="AJ12" s="2">
        <f t="shared" si="13"/>
      </c>
      <c r="AK12" s="2"/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Q12" s="2"/>
      <c r="AR12" s="2" t="s">
        <v>203</v>
      </c>
      <c r="AS12" s="2"/>
      <c r="AT12" s="2"/>
      <c r="AU12" s="4" t="str">
        <f t="shared" si="14"/>
        <v>M01 - </v>
      </c>
      <c r="AV12" s="4" t="str">
        <f t="shared" si="15"/>
        <v>M02 - </v>
      </c>
      <c r="AW12" s="4" t="str">
        <f t="shared" si="16"/>
        <v>M03 - </v>
      </c>
      <c r="AX12" s="4" t="str">
        <f t="shared" si="17"/>
        <v>M04 - </v>
      </c>
      <c r="AY12" s="4" t="str">
        <f t="shared" si="18"/>
        <v>M05 - </v>
      </c>
      <c r="AZ12" s="4" t="str">
        <f t="shared" si="19"/>
        <v>M06 - </v>
      </c>
      <c r="BA12" s="4">
        <f t="shared" si="20"/>
      </c>
      <c r="BB12" s="4">
        <f t="shared" si="21"/>
      </c>
      <c r="BC12" s="4" t="str">
        <f t="shared" si="22"/>
        <v>M09 - </v>
      </c>
      <c r="BD12" s="4" t="str">
        <f t="shared" si="23"/>
        <v>M10a - </v>
      </c>
      <c r="BE12" s="4" t="str">
        <f t="shared" si="24"/>
        <v>M10b - </v>
      </c>
      <c r="BF12" s="4">
        <f t="shared" si="25"/>
      </c>
      <c r="BG12" s="4">
        <f t="shared" si="26"/>
      </c>
      <c r="BH12" s="4" t="str">
        <f t="shared" si="27"/>
        <v>M12 - </v>
      </c>
      <c r="BI12" s="4" t="str">
        <f t="shared" si="28"/>
        <v>M13 - </v>
      </c>
      <c r="BJ12" s="4" t="str">
        <f t="shared" si="29"/>
        <v>M14 - </v>
      </c>
      <c r="BK12" s="4" t="str">
        <f t="shared" si="30"/>
        <v>M15 - </v>
      </c>
      <c r="BL12" s="4" t="str">
        <f t="shared" si="31"/>
        <v>M16 - </v>
      </c>
      <c r="BM12" s="4">
        <f t="shared" si="32"/>
      </c>
      <c r="BN12" s="4" t="str">
        <f t="shared" si="33"/>
        <v>M18 - </v>
      </c>
      <c r="BO12" s="4">
        <f t="shared" si="34"/>
      </c>
      <c r="BP12" s="4">
        <f t="shared" si="35"/>
      </c>
      <c r="BQ12" s="4" t="e">
        <f>CONCATENATE(AU12,AV12,AW12,AX12,AY12,AZ12,BA12,BB12,BC12,BD12,BE12,BF12,BG12,BH12,BI12,BJ12,BK12,BL12,BM12,BN12,BO12,BP12,#REF!)</f>
        <v>#REF!</v>
      </c>
      <c r="BR12" s="4" t="e">
        <f t="shared" si="36"/>
        <v>#REF!</v>
      </c>
    </row>
    <row r="13" spans="1:70" ht="27">
      <c r="A13" s="63">
        <v>1</v>
      </c>
      <c r="B13" s="64">
        <v>11</v>
      </c>
      <c r="C13" s="65" t="s">
        <v>84</v>
      </c>
      <c r="D13" s="65" t="s">
        <v>85</v>
      </c>
      <c r="E13" s="47">
        <f t="shared" si="3"/>
        <v>2.5</v>
      </c>
      <c r="F13" s="47">
        <f t="shared" si="4"/>
        <v>2.25</v>
      </c>
      <c r="G13" s="48">
        <f t="shared" si="5"/>
        <v>6</v>
      </c>
      <c r="H13" s="44" t="str">
        <f t="shared" si="6"/>
        <v>Medio</v>
      </c>
      <c r="I13" s="49" t="s">
        <v>180</v>
      </c>
      <c r="J13" s="56" t="e">
        <f t="shared" si="7"/>
        <v>#REF!</v>
      </c>
      <c r="K13" s="49">
        <f t="shared" si="0"/>
        <v>1</v>
      </c>
      <c r="L13" s="19">
        <v>2</v>
      </c>
      <c r="M13" s="19">
        <v>5</v>
      </c>
      <c r="N13" s="19">
        <v>1</v>
      </c>
      <c r="O13" s="19">
        <v>3</v>
      </c>
      <c r="P13" s="19">
        <v>1</v>
      </c>
      <c r="Q13" s="19">
        <v>3</v>
      </c>
      <c r="R13" s="20">
        <f t="shared" si="8"/>
        <v>2.5</v>
      </c>
      <c r="S13" s="19">
        <v>4</v>
      </c>
      <c r="T13" s="19">
        <v>1</v>
      </c>
      <c r="U13" s="19">
        <v>0</v>
      </c>
      <c r="V13" s="19">
        <v>4</v>
      </c>
      <c r="W13" s="20">
        <f t="shared" si="9"/>
        <v>2.25</v>
      </c>
      <c r="X13" s="20">
        <f t="shared" si="10"/>
        <v>5.625</v>
      </c>
      <c r="Y13" s="2" t="s">
        <v>203</v>
      </c>
      <c r="Z13" s="2" t="s">
        <v>203</v>
      </c>
      <c r="AA13" s="2" t="s">
        <v>203</v>
      </c>
      <c r="AB13" s="2" t="s">
        <v>203</v>
      </c>
      <c r="AC13" s="2" t="s">
        <v>203</v>
      </c>
      <c r="AD13" s="2" t="s">
        <v>203</v>
      </c>
      <c r="AE13" s="2"/>
      <c r="AF13" s="2">
        <f t="shared" si="11"/>
      </c>
      <c r="AG13" s="2" t="s">
        <v>203</v>
      </c>
      <c r="AH13" s="2" t="s">
        <v>203</v>
      </c>
      <c r="AI13" s="2" t="str">
        <f t="shared" si="12"/>
        <v>x</v>
      </c>
      <c r="AJ13" s="2">
        <f t="shared" si="13"/>
      </c>
      <c r="AK13" s="2"/>
      <c r="AL13" s="2" t="s">
        <v>203</v>
      </c>
      <c r="AM13" s="2" t="s">
        <v>203</v>
      </c>
      <c r="AN13" s="2" t="s">
        <v>203</v>
      </c>
      <c r="AO13" s="2" t="s">
        <v>203</v>
      </c>
      <c r="AP13" s="2" t="s">
        <v>203</v>
      </c>
      <c r="AQ13" s="2"/>
      <c r="AR13" s="2" t="s">
        <v>203</v>
      </c>
      <c r="AS13" s="2"/>
      <c r="AT13" s="2"/>
      <c r="AU13" s="4" t="str">
        <f t="shared" si="14"/>
        <v>M01 - </v>
      </c>
      <c r="AV13" s="4" t="str">
        <f t="shared" si="15"/>
        <v>M02 - </v>
      </c>
      <c r="AW13" s="4" t="str">
        <f t="shared" si="16"/>
        <v>M03 - </v>
      </c>
      <c r="AX13" s="4" t="str">
        <f t="shared" si="17"/>
        <v>M04 - </v>
      </c>
      <c r="AY13" s="4" t="str">
        <f t="shared" si="18"/>
        <v>M05 - </v>
      </c>
      <c r="AZ13" s="4" t="str">
        <f t="shared" si="19"/>
        <v>M06 - </v>
      </c>
      <c r="BA13" s="4">
        <f t="shared" si="20"/>
      </c>
      <c r="BB13" s="4">
        <f t="shared" si="21"/>
      </c>
      <c r="BC13" s="4" t="str">
        <f t="shared" si="22"/>
        <v>M09 - </v>
      </c>
      <c r="BD13" s="4" t="str">
        <f t="shared" si="23"/>
        <v>M10a - </v>
      </c>
      <c r="BE13" s="4" t="str">
        <f t="shared" si="24"/>
        <v>M10b - </v>
      </c>
      <c r="BF13" s="4">
        <f t="shared" si="25"/>
      </c>
      <c r="BG13" s="4">
        <f t="shared" si="26"/>
      </c>
      <c r="BH13" s="4" t="str">
        <f t="shared" si="27"/>
        <v>M12 - </v>
      </c>
      <c r="BI13" s="4" t="str">
        <f t="shared" si="28"/>
        <v>M13 - </v>
      </c>
      <c r="BJ13" s="4" t="str">
        <f t="shared" si="29"/>
        <v>M14 - </v>
      </c>
      <c r="BK13" s="4" t="str">
        <f t="shared" si="30"/>
        <v>M15 - </v>
      </c>
      <c r="BL13" s="4" t="str">
        <f t="shared" si="31"/>
        <v>M16 - </v>
      </c>
      <c r="BM13" s="4">
        <f t="shared" si="32"/>
      </c>
      <c r="BN13" s="4" t="str">
        <f t="shared" si="33"/>
        <v>M18 - </v>
      </c>
      <c r="BO13" s="4">
        <f t="shared" si="34"/>
      </c>
      <c r="BP13" s="4">
        <f t="shared" si="35"/>
      </c>
      <c r="BQ13" s="4" t="e">
        <f>CONCATENATE(AU13,AV13,AW13,AX13,AY13,AZ13,BA13,BB13,BC13,BD13,BE13,BF13,BG13,BH13,BI13,BJ13,BK13,BL13,BM13,BN13,BO13,BP13,#REF!)</f>
        <v>#REF!</v>
      </c>
      <c r="BR13" s="4" t="e">
        <f t="shared" si="36"/>
        <v>#REF!</v>
      </c>
    </row>
    <row r="14" spans="1:70" ht="27">
      <c r="A14" s="63">
        <v>1</v>
      </c>
      <c r="B14" s="64">
        <v>12</v>
      </c>
      <c r="C14" s="65" t="s">
        <v>86</v>
      </c>
      <c r="D14" s="65" t="s">
        <v>85</v>
      </c>
      <c r="E14" s="47">
        <f t="shared" si="3"/>
        <v>2.5</v>
      </c>
      <c r="F14" s="47">
        <f t="shared" si="4"/>
        <v>2.25</v>
      </c>
      <c r="G14" s="48">
        <f t="shared" si="5"/>
        <v>6</v>
      </c>
      <c r="H14" s="44" t="str">
        <f t="shared" si="6"/>
        <v>Medio</v>
      </c>
      <c r="I14" s="49" t="s">
        <v>180</v>
      </c>
      <c r="J14" s="56" t="e">
        <f t="shared" si="7"/>
        <v>#REF!</v>
      </c>
      <c r="K14" s="49">
        <f t="shared" si="0"/>
        <v>1</v>
      </c>
      <c r="L14" s="19">
        <v>2</v>
      </c>
      <c r="M14" s="19">
        <v>5</v>
      </c>
      <c r="N14" s="19">
        <v>1</v>
      </c>
      <c r="O14" s="19">
        <v>3</v>
      </c>
      <c r="P14" s="19">
        <v>1</v>
      </c>
      <c r="Q14" s="19">
        <v>3</v>
      </c>
      <c r="R14" s="20">
        <f t="shared" si="8"/>
        <v>2.5</v>
      </c>
      <c r="S14" s="19">
        <v>4</v>
      </c>
      <c r="T14" s="19">
        <v>1</v>
      </c>
      <c r="U14" s="19">
        <v>0</v>
      </c>
      <c r="V14" s="19">
        <v>4</v>
      </c>
      <c r="W14" s="20">
        <f t="shared" si="9"/>
        <v>2.25</v>
      </c>
      <c r="X14" s="20">
        <f t="shared" si="10"/>
        <v>5.625</v>
      </c>
      <c r="Y14" s="2" t="s">
        <v>203</v>
      </c>
      <c r="Z14" s="2" t="s">
        <v>203</v>
      </c>
      <c r="AA14" s="2" t="s">
        <v>203</v>
      </c>
      <c r="AB14" s="2" t="s">
        <v>203</v>
      </c>
      <c r="AC14" s="2" t="s">
        <v>203</v>
      </c>
      <c r="AD14" s="2" t="s">
        <v>203</v>
      </c>
      <c r="AE14" s="2"/>
      <c r="AF14" s="2">
        <f t="shared" si="11"/>
      </c>
      <c r="AG14" s="2" t="s">
        <v>203</v>
      </c>
      <c r="AH14" s="2" t="s">
        <v>203</v>
      </c>
      <c r="AI14" s="2" t="str">
        <f t="shared" si="12"/>
        <v>x</v>
      </c>
      <c r="AJ14" s="2">
        <f t="shared" si="13"/>
      </c>
      <c r="AK14" s="2"/>
      <c r="AL14" s="2" t="s">
        <v>203</v>
      </c>
      <c r="AM14" s="2" t="s">
        <v>203</v>
      </c>
      <c r="AN14" s="2" t="s">
        <v>203</v>
      </c>
      <c r="AO14" s="2" t="s">
        <v>203</v>
      </c>
      <c r="AP14" s="2" t="s">
        <v>203</v>
      </c>
      <c r="AQ14" s="2"/>
      <c r="AR14" s="2" t="s">
        <v>203</v>
      </c>
      <c r="AS14" s="2"/>
      <c r="AT14" s="2"/>
      <c r="AU14" s="4" t="str">
        <f t="shared" si="14"/>
        <v>M01 - </v>
      </c>
      <c r="AV14" s="4" t="str">
        <f t="shared" si="15"/>
        <v>M02 - </v>
      </c>
      <c r="AW14" s="4" t="str">
        <f t="shared" si="16"/>
        <v>M03 - </v>
      </c>
      <c r="AX14" s="4" t="str">
        <f t="shared" si="17"/>
        <v>M04 - </v>
      </c>
      <c r="AY14" s="4" t="str">
        <f t="shared" si="18"/>
        <v>M05 - </v>
      </c>
      <c r="AZ14" s="4" t="str">
        <f t="shared" si="19"/>
        <v>M06 - </v>
      </c>
      <c r="BA14" s="4">
        <f t="shared" si="20"/>
      </c>
      <c r="BB14" s="4">
        <f t="shared" si="21"/>
      </c>
      <c r="BC14" s="4" t="str">
        <f t="shared" si="22"/>
        <v>M09 - </v>
      </c>
      <c r="BD14" s="4" t="str">
        <f t="shared" si="23"/>
        <v>M10a - </v>
      </c>
      <c r="BE14" s="4" t="str">
        <f t="shared" si="24"/>
        <v>M10b - </v>
      </c>
      <c r="BF14" s="4">
        <f t="shared" si="25"/>
      </c>
      <c r="BG14" s="4">
        <f t="shared" si="26"/>
      </c>
      <c r="BH14" s="4" t="str">
        <f t="shared" si="27"/>
        <v>M12 - </v>
      </c>
      <c r="BI14" s="4" t="str">
        <f t="shared" si="28"/>
        <v>M13 - </v>
      </c>
      <c r="BJ14" s="4" t="str">
        <f t="shared" si="29"/>
        <v>M14 - </v>
      </c>
      <c r="BK14" s="4" t="str">
        <f t="shared" si="30"/>
        <v>M15 - </v>
      </c>
      <c r="BL14" s="4" t="str">
        <f t="shared" si="31"/>
        <v>M16 - </v>
      </c>
      <c r="BM14" s="4">
        <f t="shared" si="32"/>
      </c>
      <c r="BN14" s="4" t="str">
        <f t="shared" si="33"/>
        <v>M18 - </v>
      </c>
      <c r="BO14" s="4">
        <f t="shared" si="34"/>
      </c>
      <c r="BP14" s="4">
        <f t="shared" si="35"/>
      </c>
      <c r="BQ14" s="4" t="e">
        <f>CONCATENATE(AU14,AV14,AW14,AX14,AY14,AZ14,BA14,BB14,BC14,BD14,BE14,BF14,BG14,BH14,BI14,BJ14,BK14,BL14,BM14,BN14,BO14,BP14,#REF!)</f>
        <v>#REF!</v>
      </c>
      <c r="BR14" s="4" t="e">
        <f t="shared" si="36"/>
        <v>#REF!</v>
      </c>
    </row>
    <row r="15" spans="1:70" ht="27">
      <c r="A15" s="63">
        <v>1</v>
      </c>
      <c r="B15" s="64">
        <v>13</v>
      </c>
      <c r="C15" s="65" t="s">
        <v>87</v>
      </c>
      <c r="D15" s="65" t="s">
        <v>78</v>
      </c>
      <c r="E15" s="47">
        <f t="shared" si="3"/>
        <v>2.5</v>
      </c>
      <c r="F15" s="47">
        <f t="shared" si="4"/>
        <v>2.25</v>
      </c>
      <c r="G15" s="48">
        <f t="shared" si="5"/>
        <v>6</v>
      </c>
      <c r="H15" s="44" t="str">
        <f t="shared" si="6"/>
        <v>Medio</v>
      </c>
      <c r="I15" s="49" t="s">
        <v>180</v>
      </c>
      <c r="J15" s="56" t="e">
        <f t="shared" si="7"/>
        <v>#REF!</v>
      </c>
      <c r="K15" s="49">
        <f t="shared" si="0"/>
        <v>1</v>
      </c>
      <c r="L15" s="19">
        <v>2</v>
      </c>
      <c r="M15" s="19">
        <v>5</v>
      </c>
      <c r="N15" s="19">
        <v>1</v>
      </c>
      <c r="O15" s="19">
        <v>3</v>
      </c>
      <c r="P15" s="19">
        <v>1</v>
      </c>
      <c r="Q15" s="19">
        <v>3</v>
      </c>
      <c r="R15" s="20">
        <f t="shared" si="8"/>
        <v>2.5</v>
      </c>
      <c r="S15" s="19">
        <v>4</v>
      </c>
      <c r="T15" s="19">
        <v>1</v>
      </c>
      <c r="U15" s="19">
        <v>0</v>
      </c>
      <c r="V15" s="19">
        <v>4</v>
      </c>
      <c r="W15" s="20">
        <f t="shared" si="9"/>
        <v>2.25</v>
      </c>
      <c r="X15" s="20">
        <f t="shared" si="10"/>
        <v>5.625</v>
      </c>
      <c r="Y15" s="2" t="s">
        <v>203</v>
      </c>
      <c r="Z15" s="2" t="s">
        <v>203</v>
      </c>
      <c r="AA15" s="2" t="s">
        <v>203</v>
      </c>
      <c r="AB15" s="2" t="s">
        <v>203</v>
      </c>
      <c r="AC15" s="2" t="s">
        <v>203</v>
      </c>
      <c r="AD15" s="2" t="s">
        <v>203</v>
      </c>
      <c r="AE15" s="2"/>
      <c r="AF15" s="2">
        <f t="shared" si="11"/>
      </c>
      <c r="AG15" s="2" t="s">
        <v>203</v>
      </c>
      <c r="AH15" s="2" t="s">
        <v>203</v>
      </c>
      <c r="AI15" s="2" t="str">
        <f t="shared" si="12"/>
        <v>x</v>
      </c>
      <c r="AJ15" s="2">
        <f t="shared" si="13"/>
      </c>
      <c r="AK15" s="2"/>
      <c r="AL15" s="2" t="s">
        <v>203</v>
      </c>
      <c r="AM15" s="2" t="s">
        <v>203</v>
      </c>
      <c r="AN15" s="2" t="s">
        <v>203</v>
      </c>
      <c r="AO15" s="2" t="s">
        <v>203</v>
      </c>
      <c r="AP15" s="2" t="s">
        <v>203</v>
      </c>
      <c r="AQ15" s="2"/>
      <c r="AR15" s="2" t="s">
        <v>203</v>
      </c>
      <c r="AS15" s="2"/>
      <c r="AT15" s="2"/>
      <c r="AU15" s="4" t="str">
        <f t="shared" si="14"/>
        <v>M01 - </v>
      </c>
      <c r="AV15" s="4" t="str">
        <f t="shared" si="15"/>
        <v>M02 - </v>
      </c>
      <c r="AW15" s="4" t="str">
        <f t="shared" si="16"/>
        <v>M03 - </v>
      </c>
      <c r="AX15" s="4" t="str">
        <f t="shared" si="17"/>
        <v>M04 - </v>
      </c>
      <c r="AY15" s="4" t="str">
        <f t="shared" si="18"/>
        <v>M05 - </v>
      </c>
      <c r="AZ15" s="4" t="str">
        <f t="shared" si="19"/>
        <v>M06 - </v>
      </c>
      <c r="BA15" s="4">
        <f t="shared" si="20"/>
      </c>
      <c r="BB15" s="4">
        <f t="shared" si="21"/>
      </c>
      <c r="BC15" s="4" t="str">
        <f t="shared" si="22"/>
        <v>M09 - </v>
      </c>
      <c r="BD15" s="4" t="str">
        <f t="shared" si="23"/>
        <v>M10a - </v>
      </c>
      <c r="BE15" s="4" t="str">
        <f t="shared" si="24"/>
        <v>M10b - </v>
      </c>
      <c r="BF15" s="4">
        <f t="shared" si="25"/>
      </c>
      <c r="BG15" s="4">
        <f t="shared" si="26"/>
      </c>
      <c r="BH15" s="4" t="str">
        <f t="shared" si="27"/>
        <v>M12 - </v>
      </c>
      <c r="BI15" s="4" t="str">
        <f t="shared" si="28"/>
        <v>M13 - </v>
      </c>
      <c r="BJ15" s="4" t="str">
        <f t="shared" si="29"/>
        <v>M14 - </v>
      </c>
      <c r="BK15" s="4" t="str">
        <f t="shared" si="30"/>
        <v>M15 - </v>
      </c>
      <c r="BL15" s="4" t="str">
        <f t="shared" si="31"/>
        <v>M16 - </v>
      </c>
      <c r="BM15" s="4">
        <f t="shared" si="32"/>
      </c>
      <c r="BN15" s="4" t="str">
        <f t="shared" si="33"/>
        <v>M18 - </v>
      </c>
      <c r="BO15" s="4">
        <f t="shared" si="34"/>
      </c>
      <c r="BP15" s="4">
        <f t="shared" si="35"/>
      </c>
      <c r="BQ15" s="4" t="e">
        <f>CONCATENATE(AU15,AV15,AW15,AX15,AY15,AZ15,BA15,BB15,BC15,BD15,BE15,BF15,BG15,BH15,BI15,BJ15,BK15,BL15,BM15,BN15,BO15,BP15,#REF!)</f>
        <v>#REF!</v>
      </c>
      <c r="BR15" s="4" t="e">
        <f t="shared" si="36"/>
        <v>#REF!</v>
      </c>
    </row>
    <row r="16" spans="1:70" ht="27">
      <c r="A16" s="63">
        <v>1</v>
      </c>
      <c r="B16" s="64">
        <v>14</v>
      </c>
      <c r="C16" s="65" t="s">
        <v>88</v>
      </c>
      <c r="D16" s="65" t="s">
        <v>85</v>
      </c>
      <c r="E16" s="47">
        <f t="shared" si="3"/>
        <v>2.83</v>
      </c>
      <c r="F16" s="47">
        <f t="shared" si="4"/>
        <v>2.25</v>
      </c>
      <c r="G16" s="48">
        <f t="shared" si="5"/>
        <v>6</v>
      </c>
      <c r="H16" s="44" t="str">
        <f t="shared" si="6"/>
        <v>Medio</v>
      </c>
      <c r="I16" s="49" t="s">
        <v>180</v>
      </c>
      <c r="J16" s="56" t="e">
        <f t="shared" si="7"/>
        <v>#REF!</v>
      </c>
      <c r="K16" s="49">
        <f t="shared" si="0"/>
        <v>1</v>
      </c>
      <c r="L16" s="19">
        <v>4</v>
      </c>
      <c r="M16" s="19">
        <v>5</v>
      </c>
      <c r="N16" s="19">
        <v>1</v>
      </c>
      <c r="O16" s="19">
        <v>3</v>
      </c>
      <c r="P16" s="19">
        <v>1</v>
      </c>
      <c r="Q16" s="19">
        <v>3</v>
      </c>
      <c r="R16" s="20">
        <f t="shared" si="8"/>
        <v>2.83</v>
      </c>
      <c r="S16" s="19">
        <v>4</v>
      </c>
      <c r="T16" s="19">
        <v>1</v>
      </c>
      <c r="U16" s="19">
        <v>0</v>
      </c>
      <c r="V16" s="19">
        <v>4</v>
      </c>
      <c r="W16" s="20">
        <f t="shared" si="9"/>
        <v>2.25</v>
      </c>
      <c r="X16" s="20">
        <f t="shared" si="10"/>
        <v>6.3675</v>
      </c>
      <c r="Y16" s="2" t="s">
        <v>203</v>
      </c>
      <c r="Z16" s="2" t="s">
        <v>203</v>
      </c>
      <c r="AA16" s="2" t="s">
        <v>203</v>
      </c>
      <c r="AB16" s="2" t="s">
        <v>203</v>
      </c>
      <c r="AC16" s="2" t="s">
        <v>203</v>
      </c>
      <c r="AD16" s="2" t="s">
        <v>203</v>
      </c>
      <c r="AE16" s="2"/>
      <c r="AF16" s="2">
        <f t="shared" si="11"/>
      </c>
      <c r="AG16" s="2" t="s">
        <v>203</v>
      </c>
      <c r="AH16" s="2" t="s">
        <v>203</v>
      </c>
      <c r="AI16" s="2" t="str">
        <f t="shared" si="12"/>
        <v>x</v>
      </c>
      <c r="AJ16" s="2">
        <f t="shared" si="13"/>
      </c>
      <c r="AK16" s="2"/>
      <c r="AL16" s="2" t="s">
        <v>203</v>
      </c>
      <c r="AM16" s="2" t="s">
        <v>203</v>
      </c>
      <c r="AN16" s="2" t="s">
        <v>203</v>
      </c>
      <c r="AO16" s="2" t="s">
        <v>203</v>
      </c>
      <c r="AP16" s="2" t="s">
        <v>203</v>
      </c>
      <c r="AQ16" s="2"/>
      <c r="AR16" s="2" t="s">
        <v>203</v>
      </c>
      <c r="AS16" s="2"/>
      <c r="AT16" s="2"/>
      <c r="AU16" s="4" t="str">
        <f t="shared" si="14"/>
        <v>M01 - </v>
      </c>
      <c r="AV16" s="4" t="str">
        <f t="shared" si="15"/>
        <v>M02 - </v>
      </c>
      <c r="AW16" s="4" t="str">
        <f t="shared" si="16"/>
        <v>M03 - </v>
      </c>
      <c r="AX16" s="4" t="str">
        <f t="shared" si="17"/>
        <v>M04 - </v>
      </c>
      <c r="AY16" s="4" t="str">
        <f t="shared" si="18"/>
        <v>M05 - </v>
      </c>
      <c r="AZ16" s="4" t="str">
        <f t="shared" si="19"/>
        <v>M06 - </v>
      </c>
      <c r="BA16" s="4">
        <f t="shared" si="20"/>
      </c>
      <c r="BB16" s="4">
        <f t="shared" si="21"/>
      </c>
      <c r="BC16" s="4" t="str">
        <f t="shared" si="22"/>
        <v>M09 - </v>
      </c>
      <c r="BD16" s="4" t="str">
        <f t="shared" si="23"/>
        <v>M10a - </v>
      </c>
      <c r="BE16" s="4" t="str">
        <f t="shared" si="24"/>
        <v>M10b - </v>
      </c>
      <c r="BF16" s="4">
        <f t="shared" si="25"/>
      </c>
      <c r="BG16" s="4">
        <f t="shared" si="26"/>
      </c>
      <c r="BH16" s="4" t="str">
        <f t="shared" si="27"/>
        <v>M12 - </v>
      </c>
      <c r="BI16" s="4" t="str">
        <f t="shared" si="28"/>
        <v>M13 - </v>
      </c>
      <c r="BJ16" s="4" t="str">
        <f t="shared" si="29"/>
        <v>M14 - </v>
      </c>
      <c r="BK16" s="4" t="str">
        <f t="shared" si="30"/>
        <v>M15 - </v>
      </c>
      <c r="BL16" s="4" t="str">
        <f t="shared" si="31"/>
        <v>M16 - </v>
      </c>
      <c r="BM16" s="4">
        <f t="shared" si="32"/>
      </c>
      <c r="BN16" s="4" t="str">
        <f t="shared" si="33"/>
        <v>M18 - </v>
      </c>
      <c r="BO16" s="4">
        <f t="shared" si="34"/>
      </c>
      <c r="BP16" s="4">
        <f t="shared" si="35"/>
      </c>
      <c r="BQ16" s="4" t="e">
        <f>CONCATENATE(AU16,AV16,AW16,AX16,AY16,AZ16,BA16,BB16,BC16,BD16,BE16,BF16,BG16,BH16,BI16,BJ16,BK16,BL16,BM16,BN16,BO16,BP16,#REF!)</f>
        <v>#REF!</v>
      </c>
      <c r="BR16" s="4" t="e">
        <f t="shared" si="36"/>
        <v>#REF!</v>
      </c>
    </row>
    <row r="17" spans="1:70" ht="27">
      <c r="A17" s="63">
        <v>1</v>
      </c>
      <c r="B17" s="64">
        <v>15</v>
      </c>
      <c r="C17" s="65" t="s">
        <v>89</v>
      </c>
      <c r="D17" s="65" t="s">
        <v>78</v>
      </c>
      <c r="E17" s="47">
        <f t="shared" si="3"/>
        <v>2.83</v>
      </c>
      <c r="F17" s="47">
        <f t="shared" si="4"/>
        <v>2.25</v>
      </c>
      <c r="G17" s="48">
        <f t="shared" si="5"/>
        <v>6</v>
      </c>
      <c r="H17" s="44" t="str">
        <f t="shared" si="6"/>
        <v>Medio</v>
      </c>
      <c r="I17" s="49" t="s">
        <v>180</v>
      </c>
      <c r="J17" s="56" t="e">
        <f t="shared" si="7"/>
        <v>#REF!</v>
      </c>
      <c r="K17" s="49">
        <f t="shared" si="0"/>
        <v>1</v>
      </c>
      <c r="L17" s="19">
        <v>4</v>
      </c>
      <c r="M17" s="19">
        <v>5</v>
      </c>
      <c r="N17" s="19">
        <v>1</v>
      </c>
      <c r="O17" s="19">
        <v>3</v>
      </c>
      <c r="P17" s="19">
        <v>1</v>
      </c>
      <c r="Q17" s="19">
        <v>3</v>
      </c>
      <c r="R17" s="20">
        <f t="shared" si="8"/>
        <v>2.83</v>
      </c>
      <c r="S17" s="19">
        <v>4</v>
      </c>
      <c r="T17" s="19">
        <v>1</v>
      </c>
      <c r="U17" s="19">
        <v>0</v>
      </c>
      <c r="V17" s="19">
        <v>4</v>
      </c>
      <c r="W17" s="20">
        <f t="shared" si="9"/>
        <v>2.25</v>
      </c>
      <c r="X17" s="20">
        <f t="shared" si="10"/>
        <v>6.3675</v>
      </c>
      <c r="Y17" s="2" t="s">
        <v>203</v>
      </c>
      <c r="Z17" s="2" t="s">
        <v>203</v>
      </c>
      <c r="AA17" s="2" t="s">
        <v>203</v>
      </c>
      <c r="AB17" s="2" t="s">
        <v>203</v>
      </c>
      <c r="AC17" s="2" t="s">
        <v>203</v>
      </c>
      <c r="AD17" s="2" t="s">
        <v>203</v>
      </c>
      <c r="AE17" s="2"/>
      <c r="AF17" s="2">
        <f t="shared" si="11"/>
      </c>
      <c r="AG17" s="2" t="s">
        <v>203</v>
      </c>
      <c r="AH17" s="2" t="s">
        <v>203</v>
      </c>
      <c r="AI17" s="2" t="str">
        <f t="shared" si="12"/>
        <v>x</v>
      </c>
      <c r="AJ17" s="2">
        <f t="shared" si="13"/>
      </c>
      <c r="AK17" s="2"/>
      <c r="AL17" s="2" t="s">
        <v>203</v>
      </c>
      <c r="AM17" s="2" t="s">
        <v>203</v>
      </c>
      <c r="AN17" s="2" t="s">
        <v>203</v>
      </c>
      <c r="AO17" s="2" t="s">
        <v>203</v>
      </c>
      <c r="AP17" s="2" t="s">
        <v>203</v>
      </c>
      <c r="AQ17" s="2"/>
      <c r="AR17" s="2" t="s">
        <v>203</v>
      </c>
      <c r="AS17" s="2"/>
      <c r="AT17" s="2"/>
      <c r="AU17" s="4" t="str">
        <f t="shared" si="14"/>
        <v>M01 - </v>
      </c>
      <c r="AV17" s="4" t="str">
        <f t="shared" si="15"/>
        <v>M02 - </v>
      </c>
      <c r="AW17" s="4" t="str">
        <f t="shared" si="16"/>
        <v>M03 - </v>
      </c>
      <c r="AX17" s="4" t="str">
        <f t="shared" si="17"/>
        <v>M04 - </v>
      </c>
      <c r="AY17" s="4" t="str">
        <f t="shared" si="18"/>
        <v>M05 - </v>
      </c>
      <c r="AZ17" s="4" t="str">
        <f t="shared" si="19"/>
        <v>M06 - </v>
      </c>
      <c r="BA17" s="4">
        <f t="shared" si="20"/>
      </c>
      <c r="BB17" s="4">
        <f t="shared" si="21"/>
      </c>
      <c r="BC17" s="4" t="str">
        <f t="shared" si="22"/>
        <v>M09 - </v>
      </c>
      <c r="BD17" s="4" t="str">
        <f t="shared" si="23"/>
        <v>M10a - </v>
      </c>
      <c r="BE17" s="4" t="str">
        <f t="shared" si="24"/>
        <v>M10b - </v>
      </c>
      <c r="BF17" s="4">
        <f t="shared" si="25"/>
      </c>
      <c r="BG17" s="4">
        <f t="shared" si="26"/>
      </c>
      <c r="BH17" s="4" t="str">
        <f t="shared" si="27"/>
        <v>M12 - </v>
      </c>
      <c r="BI17" s="4" t="str">
        <f t="shared" si="28"/>
        <v>M13 - </v>
      </c>
      <c r="BJ17" s="4" t="str">
        <f t="shared" si="29"/>
        <v>M14 - </v>
      </c>
      <c r="BK17" s="4" t="str">
        <f t="shared" si="30"/>
        <v>M15 - </v>
      </c>
      <c r="BL17" s="4" t="str">
        <f t="shared" si="31"/>
        <v>M16 - </v>
      </c>
      <c r="BM17" s="4">
        <f t="shared" si="32"/>
      </c>
      <c r="BN17" s="4" t="str">
        <f t="shared" si="33"/>
        <v>M18 - </v>
      </c>
      <c r="BO17" s="4">
        <f t="shared" si="34"/>
      </c>
      <c r="BP17" s="4">
        <f t="shared" si="35"/>
      </c>
      <c r="BQ17" s="4" t="e">
        <f>CONCATENATE(AU17,AV17,AW17,AX17,AY17,AZ17,BA17,BB17,BC17,BD17,BE17,BF17,BG17,BH17,BI17,BJ17,BK17,BL17,BM17,BN17,BO17,BP17,#REF!)</f>
        <v>#REF!</v>
      </c>
      <c r="BR17" s="4" t="e">
        <f t="shared" si="36"/>
        <v>#REF!</v>
      </c>
    </row>
    <row r="18" spans="1:70" ht="27">
      <c r="A18" s="63">
        <v>1</v>
      </c>
      <c r="B18" s="64">
        <v>16</v>
      </c>
      <c r="C18" s="65" t="s">
        <v>90</v>
      </c>
      <c r="D18" s="65" t="s">
        <v>85</v>
      </c>
      <c r="E18" s="47">
        <f t="shared" si="3"/>
        <v>2.83</v>
      </c>
      <c r="F18" s="47">
        <f t="shared" si="4"/>
        <v>2.25</v>
      </c>
      <c r="G18" s="48">
        <f t="shared" si="5"/>
        <v>6</v>
      </c>
      <c r="H18" s="44" t="str">
        <f t="shared" si="6"/>
        <v>Medio</v>
      </c>
      <c r="I18" s="49" t="s">
        <v>180</v>
      </c>
      <c r="J18" s="56" t="e">
        <f t="shared" si="7"/>
        <v>#REF!</v>
      </c>
      <c r="K18" s="49">
        <f t="shared" si="0"/>
        <v>1</v>
      </c>
      <c r="L18" s="19">
        <v>4</v>
      </c>
      <c r="M18" s="19">
        <v>5</v>
      </c>
      <c r="N18" s="19">
        <v>1</v>
      </c>
      <c r="O18" s="19">
        <v>3</v>
      </c>
      <c r="P18" s="19">
        <v>1</v>
      </c>
      <c r="Q18" s="19">
        <v>3</v>
      </c>
      <c r="R18" s="20">
        <f t="shared" si="8"/>
        <v>2.83</v>
      </c>
      <c r="S18" s="19">
        <v>4</v>
      </c>
      <c r="T18" s="19">
        <v>1</v>
      </c>
      <c r="U18" s="19">
        <v>0</v>
      </c>
      <c r="V18" s="19">
        <v>4</v>
      </c>
      <c r="W18" s="20">
        <f t="shared" si="9"/>
        <v>2.25</v>
      </c>
      <c r="X18" s="20">
        <f t="shared" si="10"/>
        <v>6.3675</v>
      </c>
      <c r="Y18" s="2" t="s">
        <v>203</v>
      </c>
      <c r="Z18" s="2" t="s">
        <v>203</v>
      </c>
      <c r="AA18" s="2" t="s">
        <v>203</v>
      </c>
      <c r="AB18" s="2" t="s">
        <v>203</v>
      </c>
      <c r="AC18" s="2" t="s">
        <v>203</v>
      </c>
      <c r="AD18" s="2" t="s">
        <v>203</v>
      </c>
      <c r="AE18" s="2"/>
      <c r="AF18" s="2">
        <f t="shared" si="11"/>
      </c>
      <c r="AG18" s="2" t="s">
        <v>203</v>
      </c>
      <c r="AH18" s="2" t="s">
        <v>203</v>
      </c>
      <c r="AI18" s="2" t="str">
        <f t="shared" si="12"/>
        <v>x</v>
      </c>
      <c r="AJ18" s="2">
        <f t="shared" si="13"/>
      </c>
      <c r="AK18" s="2"/>
      <c r="AL18" s="2" t="s">
        <v>203</v>
      </c>
      <c r="AM18" s="2" t="s">
        <v>203</v>
      </c>
      <c r="AN18" s="2" t="s">
        <v>203</v>
      </c>
      <c r="AO18" s="2" t="s">
        <v>203</v>
      </c>
      <c r="AP18" s="2" t="s">
        <v>203</v>
      </c>
      <c r="AQ18" s="2"/>
      <c r="AR18" s="2" t="s">
        <v>203</v>
      </c>
      <c r="AS18" s="2"/>
      <c r="AT18" s="2"/>
      <c r="AU18" s="4" t="str">
        <f t="shared" si="14"/>
        <v>M01 - </v>
      </c>
      <c r="AV18" s="4" t="str">
        <f t="shared" si="15"/>
        <v>M02 - </v>
      </c>
      <c r="AW18" s="4" t="str">
        <f t="shared" si="16"/>
        <v>M03 - </v>
      </c>
      <c r="AX18" s="4" t="str">
        <f t="shared" si="17"/>
        <v>M04 - </v>
      </c>
      <c r="AY18" s="4" t="str">
        <f t="shared" si="18"/>
        <v>M05 - </v>
      </c>
      <c r="AZ18" s="4" t="str">
        <f t="shared" si="19"/>
        <v>M06 - </v>
      </c>
      <c r="BA18" s="4">
        <f t="shared" si="20"/>
      </c>
      <c r="BB18" s="4">
        <f t="shared" si="21"/>
      </c>
      <c r="BC18" s="4" t="str">
        <f t="shared" si="22"/>
        <v>M09 - </v>
      </c>
      <c r="BD18" s="4" t="str">
        <f t="shared" si="23"/>
        <v>M10a - </v>
      </c>
      <c r="BE18" s="4" t="str">
        <f t="shared" si="24"/>
        <v>M10b - </v>
      </c>
      <c r="BF18" s="4">
        <f t="shared" si="25"/>
      </c>
      <c r="BG18" s="4">
        <f t="shared" si="26"/>
      </c>
      <c r="BH18" s="4" t="str">
        <f t="shared" si="27"/>
        <v>M12 - </v>
      </c>
      <c r="BI18" s="4" t="str">
        <f t="shared" si="28"/>
        <v>M13 - </v>
      </c>
      <c r="BJ18" s="4" t="str">
        <f t="shared" si="29"/>
        <v>M14 - </v>
      </c>
      <c r="BK18" s="4" t="str">
        <f t="shared" si="30"/>
        <v>M15 - </v>
      </c>
      <c r="BL18" s="4" t="str">
        <f t="shared" si="31"/>
        <v>M16 - </v>
      </c>
      <c r="BM18" s="4">
        <f t="shared" si="32"/>
      </c>
      <c r="BN18" s="4" t="str">
        <f t="shared" si="33"/>
        <v>M18 - </v>
      </c>
      <c r="BO18" s="4">
        <f t="shared" si="34"/>
      </c>
      <c r="BP18" s="4">
        <f t="shared" si="35"/>
      </c>
      <c r="BQ18" s="4" t="e">
        <f>CONCATENATE(AU18,AV18,AW18,AX18,AY18,AZ18,BA18,BB18,BC18,BD18,BE18,BF18,BG18,BH18,BI18,BJ18,BK18,BL18,BM18,BN18,BO18,BP18,#REF!)</f>
        <v>#REF!</v>
      </c>
      <c r="BR18" s="4" t="e">
        <f t="shared" si="36"/>
        <v>#REF!</v>
      </c>
    </row>
    <row r="19" spans="1:70" ht="40.5">
      <c r="A19" s="63">
        <v>1</v>
      </c>
      <c r="B19" s="64">
        <v>17</v>
      </c>
      <c r="C19" s="65" t="s">
        <v>91</v>
      </c>
      <c r="D19" s="65" t="s">
        <v>78</v>
      </c>
      <c r="E19" s="47">
        <f t="shared" si="3"/>
        <v>2.83</v>
      </c>
      <c r="F19" s="47">
        <f t="shared" si="4"/>
        <v>2.25</v>
      </c>
      <c r="G19" s="48">
        <f t="shared" si="5"/>
        <v>6</v>
      </c>
      <c r="H19" s="44" t="str">
        <f t="shared" si="6"/>
        <v>Medio</v>
      </c>
      <c r="I19" s="49" t="s">
        <v>180</v>
      </c>
      <c r="J19" s="56" t="e">
        <f t="shared" si="7"/>
        <v>#REF!</v>
      </c>
      <c r="K19" s="49">
        <f t="shared" si="0"/>
        <v>1</v>
      </c>
      <c r="L19" s="19">
        <v>4</v>
      </c>
      <c r="M19" s="19">
        <v>5</v>
      </c>
      <c r="N19" s="19">
        <v>1</v>
      </c>
      <c r="O19" s="19">
        <v>3</v>
      </c>
      <c r="P19" s="19">
        <v>1</v>
      </c>
      <c r="Q19" s="19">
        <v>3</v>
      </c>
      <c r="R19" s="20">
        <f t="shared" si="8"/>
        <v>2.83</v>
      </c>
      <c r="S19" s="19">
        <v>4</v>
      </c>
      <c r="T19" s="19">
        <v>1</v>
      </c>
      <c r="U19" s="19">
        <v>0</v>
      </c>
      <c r="V19" s="19">
        <v>4</v>
      </c>
      <c r="W19" s="20">
        <f t="shared" si="9"/>
        <v>2.25</v>
      </c>
      <c r="X19" s="20">
        <f t="shared" si="10"/>
        <v>6.3675</v>
      </c>
      <c r="Y19" s="2" t="s">
        <v>203</v>
      </c>
      <c r="Z19" s="2" t="s">
        <v>203</v>
      </c>
      <c r="AA19" s="2" t="s">
        <v>203</v>
      </c>
      <c r="AB19" s="2" t="s">
        <v>203</v>
      </c>
      <c r="AC19" s="2" t="s">
        <v>203</v>
      </c>
      <c r="AD19" s="2" t="s">
        <v>203</v>
      </c>
      <c r="AE19" s="2"/>
      <c r="AF19" s="2">
        <f t="shared" si="11"/>
      </c>
      <c r="AG19" s="2" t="s">
        <v>203</v>
      </c>
      <c r="AH19" s="2" t="s">
        <v>203</v>
      </c>
      <c r="AI19" s="2" t="str">
        <f t="shared" si="12"/>
        <v>x</v>
      </c>
      <c r="AJ19" s="2">
        <f t="shared" si="13"/>
      </c>
      <c r="AK19" s="2"/>
      <c r="AL19" s="2" t="s">
        <v>203</v>
      </c>
      <c r="AM19" s="2" t="s">
        <v>203</v>
      </c>
      <c r="AN19" s="2" t="s">
        <v>203</v>
      </c>
      <c r="AO19" s="2" t="s">
        <v>203</v>
      </c>
      <c r="AP19" s="2" t="s">
        <v>203</v>
      </c>
      <c r="AQ19" s="2"/>
      <c r="AR19" s="2" t="s">
        <v>203</v>
      </c>
      <c r="AS19" s="2"/>
      <c r="AT19" s="2"/>
      <c r="AU19" s="4" t="str">
        <f t="shared" si="14"/>
        <v>M01 - </v>
      </c>
      <c r="AV19" s="4" t="str">
        <f t="shared" si="15"/>
        <v>M02 - </v>
      </c>
      <c r="AW19" s="4" t="str">
        <f t="shared" si="16"/>
        <v>M03 - </v>
      </c>
      <c r="AX19" s="4" t="str">
        <f t="shared" si="17"/>
        <v>M04 - </v>
      </c>
      <c r="AY19" s="4" t="str">
        <f t="shared" si="18"/>
        <v>M05 - </v>
      </c>
      <c r="AZ19" s="4" t="str">
        <f t="shared" si="19"/>
        <v>M06 - </v>
      </c>
      <c r="BA19" s="4">
        <f t="shared" si="20"/>
      </c>
      <c r="BB19" s="4">
        <f t="shared" si="21"/>
      </c>
      <c r="BC19" s="4" t="str">
        <f t="shared" si="22"/>
        <v>M09 - </v>
      </c>
      <c r="BD19" s="4" t="str">
        <f t="shared" si="23"/>
        <v>M10a - </v>
      </c>
      <c r="BE19" s="4" t="str">
        <f t="shared" si="24"/>
        <v>M10b - </v>
      </c>
      <c r="BF19" s="4">
        <f t="shared" si="25"/>
      </c>
      <c r="BG19" s="4">
        <f t="shared" si="26"/>
      </c>
      <c r="BH19" s="4" t="str">
        <f t="shared" si="27"/>
        <v>M12 - </v>
      </c>
      <c r="BI19" s="4" t="str">
        <f t="shared" si="28"/>
        <v>M13 - </v>
      </c>
      <c r="BJ19" s="4" t="str">
        <f t="shared" si="29"/>
        <v>M14 - </v>
      </c>
      <c r="BK19" s="4" t="str">
        <f t="shared" si="30"/>
        <v>M15 - </v>
      </c>
      <c r="BL19" s="4" t="str">
        <f t="shared" si="31"/>
        <v>M16 - </v>
      </c>
      <c r="BM19" s="4">
        <f t="shared" si="32"/>
      </c>
      <c r="BN19" s="4" t="str">
        <f t="shared" si="33"/>
        <v>M18 - </v>
      </c>
      <c r="BO19" s="4">
        <f t="shared" si="34"/>
      </c>
      <c r="BP19" s="4">
        <f t="shared" si="35"/>
      </c>
      <c r="BQ19" s="4" t="e">
        <f>CONCATENATE(AU19,AV19,AW19,AX19,AY19,AZ19,BA19,BB19,BC19,BD19,BE19,BF19,BG19,BH19,BI19,BJ19,BK19,BL19,BM19,BN19,BO19,BP19,#REF!)</f>
        <v>#REF!</v>
      </c>
      <c r="BR19" s="4" t="e">
        <f t="shared" si="36"/>
        <v>#REF!</v>
      </c>
    </row>
    <row r="20" spans="1:70" ht="40.5">
      <c r="A20" s="63">
        <v>1</v>
      </c>
      <c r="B20" s="64">
        <v>18</v>
      </c>
      <c r="C20" s="65" t="s">
        <v>92</v>
      </c>
      <c r="D20" s="65" t="s">
        <v>78</v>
      </c>
      <c r="E20" s="47">
        <f t="shared" si="3"/>
        <v>2.83</v>
      </c>
      <c r="F20" s="47">
        <f t="shared" si="4"/>
        <v>2.25</v>
      </c>
      <c r="G20" s="48">
        <f t="shared" si="5"/>
        <v>6</v>
      </c>
      <c r="H20" s="44" t="str">
        <f t="shared" si="6"/>
        <v>Medio</v>
      </c>
      <c r="I20" s="49" t="s">
        <v>180</v>
      </c>
      <c r="J20" s="56" t="e">
        <f t="shared" si="7"/>
        <v>#REF!</v>
      </c>
      <c r="K20" s="49">
        <f t="shared" si="0"/>
        <v>1</v>
      </c>
      <c r="L20" s="19">
        <v>4</v>
      </c>
      <c r="M20" s="19">
        <v>5</v>
      </c>
      <c r="N20" s="19">
        <v>1</v>
      </c>
      <c r="O20" s="19">
        <v>3</v>
      </c>
      <c r="P20" s="19">
        <v>1</v>
      </c>
      <c r="Q20" s="19">
        <v>3</v>
      </c>
      <c r="R20" s="20">
        <f t="shared" si="8"/>
        <v>2.83</v>
      </c>
      <c r="S20" s="19">
        <v>4</v>
      </c>
      <c r="T20" s="19">
        <v>1</v>
      </c>
      <c r="U20" s="19">
        <v>0</v>
      </c>
      <c r="V20" s="19">
        <v>4</v>
      </c>
      <c r="W20" s="20">
        <f t="shared" si="9"/>
        <v>2.25</v>
      </c>
      <c r="X20" s="20">
        <f t="shared" si="10"/>
        <v>6.3675</v>
      </c>
      <c r="Y20" s="2" t="s">
        <v>203</v>
      </c>
      <c r="Z20" s="2" t="s">
        <v>203</v>
      </c>
      <c r="AA20" s="2" t="s">
        <v>203</v>
      </c>
      <c r="AB20" s="2" t="s">
        <v>203</v>
      </c>
      <c r="AC20" s="2" t="s">
        <v>203</v>
      </c>
      <c r="AD20" s="2" t="s">
        <v>203</v>
      </c>
      <c r="AE20" s="2"/>
      <c r="AF20" s="2">
        <f t="shared" si="11"/>
      </c>
      <c r="AG20" s="2" t="s">
        <v>203</v>
      </c>
      <c r="AH20" s="2" t="s">
        <v>203</v>
      </c>
      <c r="AI20" s="2" t="str">
        <f t="shared" si="12"/>
        <v>x</v>
      </c>
      <c r="AJ20" s="2">
        <f t="shared" si="13"/>
      </c>
      <c r="AK20" s="2"/>
      <c r="AL20" s="2" t="s">
        <v>203</v>
      </c>
      <c r="AM20" s="2" t="s">
        <v>203</v>
      </c>
      <c r="AN20" s="2" t="s">
        <v>203</v>
      </c>
      <c r="AO20" s="2" t="s">
        <v>203</v>
      </c>
      <c r="AP20" s="2" t="s">
        <v>203</v>
      </c>
      <c r="AQ20" s="2"/>
      <c r="AR20" s="2" t="s">
        <v>203</v>
      </c>
      <c r="AS20" s="2"/>
      <c r="AT20" s="2"/>
      <c r="AU20" s="4" t="str">
        <f t="shared" si="14"/>
        <v>M01 - </v>
      </c>
      <c r="AV20" s="4" t="str">
        <f t="shared" si="15"/>
        <v>M02 - </v>
      </c>
      <c r="AW20" s="4" t="str">
        <f t="shared" si="16"/>
        <v>M03 - </v>
      </c>
      <c r="AX20" s="4" t="str">
        <f t="shared" si="17"/>
        <v>M04 - </v>
      </c>
      <c r="AY20" s="4" t="str">
        <f t="shared" si="18"/>
        <v>M05 - </v>
      </c>
      <c r="AZ20" s="4" t="str">
        <f t="shared" si="19"/>
        <v>M06 - </v>
      </c>
      <c r="BA20" s="4">
        <f t="shared" si="20"/>
      </c>
      <c r="BB20" s="4">
        <f t="shared" si="21"/>
      </c>
      <c r="BC20" s="4" t="str">
        <f t="shared" si="22"/>
        <v>M09 - </v>
      </c>
      <c r="BD20" s="4" t="str">
        <f t="shared" si="23"/>
        <v>M10a - </v>
      </c>
      <c r="BE20" s="4" t="str">
        <f t="shared" si="24"/>
        <v>M10b - </v>
      </c>
      <c r="BF20" s="4">
        <f t="shared" si="25"/>
      </c>
      <c r="BG20" s="4">
        <f t="shared" si="26"/>
      </c>
      <c r="BH20" s="4" t="str">
        <f t="shared" si="27"/>
        <v>M12 - </v>
      </c>
      <c r="BI20" s="4" t="str">
        <f t="shared" si="28"/>
        <v>M13 - </v>
      </c>
      <c r="BJ20" s="4" t="str">
        <f t="shared" si="29"/>
        <v>M14 - </v>
      </c>
      <c r="BK20" s="4" t="str">
        <f t="shared" si="30"/>
        <v>M15 - </v>
      </c>
      <c r="BL20" s="4" t="str">
        <f t="shared" si="31"/>
        <v>M16 - </v>
      </c>
      <c r="BM20" s="4">
        <f t="shared" si="32"/>
      </c>
      <c r="BN20" s="4" t="str">
        <f t="shared" si="33"/>
        <v>M18 - </v>
      </c>
      <c r="BO20" s="4">
        <f t="shared" si="34"/>
      </c>
      <c r="BP20" s="4">
        <f t="shared" si="35"/>
      </c>
      <c r="BQ20" s="4" t="e">
        <f>CONCATENATE(AU20,AV20,AW20,AX20,AY20,AZ20,BA20,BB20,BC20,BD20,BE20,BF20,BG20,BH20,BI20,BJ20,BK20,BL20,BM20,BN20,BO20,BP20,#REF!)</f>
        <v>#REF!</v>
      </c>
      <c r="BR20" s="4" t="e">
        <f t="shared" si="36"/>
        <v>#REF!</v>
      </c>
    </row>
    <row r="21" spans="1:70" ht="27">
      <c r="A21" s="63">
        <v>1</v>
      </c>
      <c r="B21" s="64">
        <v>19</v>
      </c>
      <c r="C21" s="65" t="s">
        <v>181</v>
      </c>
      <c r="D21" s="65" t="s">
        <v>83</v>
      </c>
      <c r="E21" s="47">
        <f t="shared" si="3"/>
        <v>2.83</v>
      </c>
      <c r="F21" s="47">
        <f t="shared" si="4"/>
        <v>2.25</v>
      </c>
      <c r="G21" s="48">
        <f t="shared" si="5"/>
        <v>6</v>
      </c>
      <c r="H21" s="44" t="str">
        <f t="shared" si="6"/>
        <v>Medio</v>
      </c>
      <c r="I21" s="49" t="s">
        <v>180</v>
      </c>
      <c r="J21" s="56" t="e">
        <f t="shared" si="7"/>
        <v>#REF!</v>
      </c>
      <c r="K21" s="49">
        <f t="shared" si="0"/>
        <v>1</v>
      </c>
      <c r="L21" s="19">
        <v>4</v>
      </c>
      <c r="M21" s="19">
        <v>5</v>
      </c>
      <c r="N21" s="19">
        <v>1</v>
      </c>
      <c r="O21" s="19">
        <v>3</v>
      </c>
      <c r="P21" s="19">
        <v>1</v>
      </c>
      <c r="Q21" s="19">
        <v>3</v>
      </c>
      <c r="R21" s="20">
        <f t="shared" si="8"/>
        <v>2.83</v>
      </c>
      <c r="S21" s="19">
        <v>4</v>
      </c>
      <c r="T21" s="19">
        <v>1</v>
      </c>
      <c r="U21" s="19">
        <v>0</v>
      </c>
      <c r="V21" s="19">
        <v>4</v>
      </c>
      <c r="W21" s="20">
        <f t="shared" si="9"/>
        <v>2.25</v>
      </c>
      <c r="X21" s="20">
        <f t="shared" si="10"/>
        <v>6.3675</v>
      </c>
      <c r="Y21" s="2" t="s">
        <v>203</v>
      </c>
      <c r="Z21" s="2" t="s">
        <v>203</v>
      </c>
      <c r="AA21" s="2" t="s">
        <v>203</v>
      </c>
      <c r="AB21" s="2" t="s">
        <v>203</v>
      </c>
      <c r="AC21" s="2" t="s">
        <v>203</v>
      </c>
      <c r="AD21" s="2" t="s">
        <v>203</v>
      </c>
      <c r="AE21" s="2"/>
      <c r="AF21" s="2">
        <f t="shared" si="11"/>
      </c>
      <c r="AG21" s="2" t="s">
        <v>203</v>
      </c>
      <c r="AH21" s="2" t="s">
        <v>203</v>
      </c>
      <c r="AI21" s="2" t="str">
        <f t="shared" si="12"/>
        <v>x</v>
      </c>
      <c r="AJ21" s="2">
        <f t="shared" si="13"/>
      </c>
      <c r="AK21" s="2"/>
      <c r="AL21" s="2" t="s">
        <v>203</v>
      </c>
      <c r="AM21" s="2" t="s">
        <v>203</v>
      </c>
      <c r="AN21" s="2" t="s">
        <v>203</v>
      </c>
      <c r="AO21" s="2" t="s">
        <v>203</v>
      </c>
      <c r="AP21" s="2" t="s">
        <v>203</v>
      </c>
      <c r="AQ21" s="2"/>
      <c r="AR21" s="2" t="s">
        <v>203</v>
      </c>
      <c r="AS21" s="2"/>
      <c r="AT21" s="2"/>
      <c r="AU21" s="4" t="str">
        <f t="shared" si="14"/>
        <v>M01 - </v>
      </c>
      <c r="AV21" s="4" t="str">
        <f t="shared" si="15"/>
        <v>M02 - </v>
      </c>
      <c r="AW21" s="4" t="str">
        <f t="shared" si="16"/>
        <v>M03 - </v>
      </c>
      <c r="AX21" s="4" t="str">
        <f t="shared" si="17"/>
        <v>M04 - </v>
      </c>
      <c r="AY21" s="4" t="str">
        <f t="shared" si="18"/>
        <v>M05 - </v>
      </c>
      <c r="AZ21" s="4" t="str">
        <f t="shared" si="19"/>
        <v>M06 - </v>
      </c>
      <c r="BA21" s="4">
        <f t="shared" si="20"/>
      </c>
      <c r="BB21" s="4">
        <f t="shared" si="21"/>
      </c>
      <c r="BC21" s="4" t="str">
        <f t="shared" si="22"/>
        <v>M09 - </v>
      </c>
      <c r="BD21" s="4" t="str">
        <f t="shared" si="23"/>
        <v>M10a - </v>
      </c>
      <c r="BE21" s="4" t="str">
        <f t="shared" si="24"/>
        <v>M10b - </v>
      </c>
      <c r="BF21" s="4">
        <f t="shared" si="25"/>
      </c>
      <c r="BG21" s="4">
        <f t="shared" si="26"/>
      </c>
      <c r="BH21" s="4" t="str">
        <f t="shared" si="27"/>
        <v>M12 - </v>
      </c>
      <c r="BI21" s="4" t="str">
        <f t="shared" si="28"/>
        <v>M13 - </v>
      </c>
      <c r="BJ21" s="4" t="str">
        <f t="shared" si="29"/>
        <v>M14 - </v>
      </c>
      <c r="BK21" s="4" t="str">
        <f t="shared" si="30"/>
        <v>M15 - </v>
      </c>
      <c r="BL21" s="4" t="str">
        <f t="shared" si="31"/>
        <v>M16 - </v>
      </c>
      <c r="BM21" s="4">
        <f t="shared" si="32"/>
      </c>
      <c r="BN21" s="4" t="str">
        <f t="shared" si="33"/>
        <v>M18 - </v>
      </c>
      <c r="BO21" s="4">
        <f t="shared" si="34"/>
      </c>
      <c r="BP21" s="4">
        <f t="shared" si="35"/>
      </c>
      <c r="BQ21" s="4" t="e">
        <f>CONCATENATE(AU21,AV21,AW21,AX21,AY21,AZ21,BA21,BB21,BC21,BD21,BE21,BF21,BG21,BH21,BI21,BJ21,BK21,BL21,BM21,BN21,BO21,BP21,#REF!)</f>
        <v>#REF!</v>
      </c>
      <c r="BR21" s="4" t="e">
        <f t="shared" si="36"/>
        <v>#REF!</v>
      </c>
    </row>
    <row r="22" spans="1:70" ht="27">
      <c r="A22" s="63">
        <v>1</v>
      </c>
      <c r="B22" s="64">
        <v>20</v>
      </c>
      <c r="C22" s="65" t="s">
        <v>93</v>
      </c>
      <c r="D22" s="65" t="s">
        <v>94</v>
      </c>
      <c r="E22" s="47">
        <f t="shared" si="3"/>
        <v>2.83</v>
      </c>
      <c r="F22" s="47">
        <f t="shared" si="4"/>
        <v>2.25</v>
      </c>
      <c r="G22" s="48">
        <f t="shared" si="5"/>
        <v>6</v>
      </c>
      <c r="H22" s="44" t="str">
        <f t="shared" si="6"/>
        <v>Medio</v>
      </c>
      <c r="I22" s="49" t="s">
        <v>180</v>
      </c>
      <c r="J22" s="56" t="e">
        <f t="shared" si="7"/>
        <v>#REF!</v>
      </c>
      <c r="K22" s="49">
        <f t="shared" si="0"/>
        <v>1</v>
      </c>
      <c r="L22" s="19">
        <v>4</v>
      </c>
      <c r="M22" s="19">
        <v>5</v>
      </c>
      <c r="N22" s="19">
        <v>1</v>
      </c>
      <c r="O22" s="19">
        <v>3</v>
      </c>
      <c r="P22" s="19">
        <v>1</v>
      </c>
      <c r="Q22" s="19">
        <v>3</v>
      </c>
      <c r="R22" s="20">
        <f t="shared" si="8"/>
        <v>2.83</v>
      </c>
      <c r="S22" s="19">
        <v>4</v>
      </c>
      <c r="T22" s="19">
        <v>1</v>
      </c>
      <c r="U22" s="19">
        <v>0</v>
      </c>
      <c r="V22" s="19">
        <v>4</v>
      </c>
      <c r="W22" s="20">
        <f t="shared" si="9"/>
        <v>2.25</v>
      </c>
      <c r="X22" s="20">
        <f t="shared" si="10"/>
        <v>6.3675</v>
      </c>
      <c r="Y22" s="2" t="s">
        <v>203</v>
      </c>
      <c r="Z22" s="2" t="s">
        <v>203</v>
      </c>
      <c r="AA22" s="2" t="s">
        <v>203</v>
      </c>
      <c r="AB22" s="2" t="s">
        <v>203</v>
      </c>
      <c r="AC22" s="2" t="s">
        <v>203</v>
      </c>
      <c r="AD22" s="2" t="s">
        <v>203</v>
      </c>
      <c r="AE22" s="2"/>
      <c r="AF22" s="2">
        <f t="shared" si="11"/>
      </c>
      <c r="AG22" s="2" t="s">
        <v>203</v>
      </c>
      <c r="AH22" s="2" t="s">
        <v>203</v>
      </c>
      <c r="AI22" s="2" t="str">
        <f t="shared" si="12"/>
        <v>x</v>
      </c>
      <c r="AJ22" s="2">
        <f t="shared" si="13"/>
      </c>
      <c r="AK22" s="2"/>
      <c r="AL22" s="2" t="s">
        <v>203</v>
      </c>
      <c r="AM22" s="2" t="s">
        <v>203</v>
      </c>
      <c r="AN22" s="2" t="s">
        <v>203</v>
      </c>
      <c r="AO22" s="2" t="s">
        <v>203</v>
      </c>
      <c r="AP22" s="2" t="s">
        <v>203</v>
      </c>
      <c r="AQ22" s="2"/>
      <c r="AR22" s="2" t="s">
        <v>203</v>
      </c>
      <c r="AS22" s="2"/>
      <c r="AT22" s="2"/>
      <c r="AU22" s="4" t="str">
        <f t="shared" si="14"/>
        <v>M01 - </v>
      </c>
      <c r="AV22" s="4" t="str">
        <f t="shared" si="15"/>
        <v>M02 - </v>
      </c>
      <c r="AW22" s="4" t="str">
        <f t="shared" si="16"/>
        <v>M03 - </v>
      </c>
      <c r="AX22" s="4" t="str">
        <f t="shared" si="17"/>
        <v>M04 - </v>
      </c>
      <c r="AY22" s="4" t="str">
        <f t="shared" si="18"/>
        <v>M05 - </v>
      </c>
      <c r="AZ22" s="4" t="str">
        <f t="shared" si="19"/>
        <v>M06 - </v>
      </c>
      <c r="BA22" s="4">
        <f t="shared" si="20"/>
      </c>
      <c r="BB22" s="4">
        <f t="shared" si="21"/>
      </c>
      <c r="BC22" s="4" t="str">
        <f t="shared" si="22"/>
        <v>M09 - </v>
      </c>
      <c r="BD22" s="4" t="str">
        <f t="shared" si="23"/>
        <v>M10a - </v>
      </c>
      <c r="BE22" s="4" t="str">
        <f t="shared" si="24"/>
        <v>M10b - </v>
      </c>
      <c r="BF22" s="4">
        <f t="shared" si="25"/>
      </c>
      <c r="BG22" s="4">
        <f t="shared" si="26"/>
      </c>
      <c r="BH22" s="4" t="str">
        <f t="shared" si="27"/>
        <v>M12 - </v>
      </c>
      <c r="BI22" s="4" t="str">
        <f t="shared" si="28"/>
        <v>M13 - </v>
      </c>
      <c r="BJ22" s="4" t="str">
        <f t="shared" si="29"/>
        <v>M14 - </v>
      </c>
      <c r="BK22" s="4" t="str">
        <f t="shared" si="30"/>
        <v>M15 - </v>
      </c>
      <c r="BL22" s="4" t="str">
        <f t="shared" si="31"/>
        <v>M16 - </v>
      </c>
      <c r="BM22" s="4">
        <f t="shared" si="32"/>
      </c>
      <c r="BN22" s="4" t="str">
        <f t="shared" si="33"/>
        <v>M18 - </v>
      </c>
      <c r="BO22" s="4">
        <f t="shared" si="34"/>
      </c>
      <c r="BP22" s="4">
        <f t="shared" si="35"/>
      </c>
      <c r="BQ22" s="4" t="e">
        <f>CONCATENATE(AU22,AV22,AW22,AX22,AY22,AZ22,BA22,BB22,BC22,BD22,BE22,BF22,BG22,BH22,BI22,BJ22,BK22,BL22,BM22,BN22,BO22,BP22,#REF!)</f>
        <v>#REF!</v>
      </c>
      <c r="BR22" s="4" t="e">
        <f t="shared" si="36"/>
        <v>#REF!</v>
      </c>
    </row>
    <row r="23" spans="1:70" ht="27">
      <c r="A23" s="63">
        <v>1</v>
      </c>
      <c r="B23" s="64">
        <v>21</v>
      </c>
      <c r="C23" s="65" t="s">
        <v>95</v>
      </c>
      <c r="D23" s="65" t="s">
        <v>83</v>
      </c>
      <c r="E23" s="47">
        <f t="shared" si="3"/>
        <v>2.83</v>
      </c>
      <c r="F23" s="47">
        <f t="shared" si="4"/>
        <v>2.25</v>
      </c>
      <c r="G23" s="48">
        <f t="shared" si="5"/>
        <v>6</v>
      </c>
      <c r="H23" s="44" t="str">
        <f t="shared" si="6"/>
        <v>Medio</v>
      </c>
      <c r="I23" s="49" t="s">
        <v>180</v>
      </c>
      <c r="J23" s="56" t="e">
        <f t="shared" si="7"/>
        <v>#REF!</v>
      </c>
      <c r="K23" s="49">
        <f t="shared" si="0"/>
        <v>1</v>
      </c>
      <c r="L23" s="19">
        <v>4</v>
      </c>
      <c r="M23" s="19">
        <v>5</v>
      </c>
      <c r="N23" s="19">
        <v>1</v>
      </c>
      <c r="O23" s="19">
        <v>3</v>
      </c>
      <c r="P23" s="19">
        <v>1</v>
      </c>
      <c r="Q23" s="19">
        <v>3</v>
      </c>
      <c r="R23" s="20">
        <f t="shared" si="8"/>
        <v>2.83</v>
      </c>
      <c r="S23" s="19">
        <v>4</v>
      </c>
      <c r="T23" s="19">
        <v>1</v>
      </c>
      <c r="U23" s="19">
        <v>0</v>
      </c>
      <c r="V23" s="19">
        <v>4</v>
      </c>
      <c r="W23" s="20">
        <f t="shared" si="9"/>
        <v>2.25</v>
      </c>
      <c r="X23" s="20">
        <f t="shared" si="10"/>
        <v>6.3675</v>
      </c>
      <c r="Y23" s="2" t="s">
        <v>203</v>
      </c>
      <c r="Z23" s="2" t="s">
        <v>203</v>
      </c>
      <c r="AA23" s="2" t="s">
        <v>203</v>
      </c>
      <c r="AB23" s="2" t="s">
        <v>203</v>
      </c>
      <c r="AC23" s="2" t="s">
        <v>203</v>
      </c>
      <c r="AD23" s="2" t="s">
        <v>203</v>
      </c>
      <c r="AE23" s="2"/>
      <c r="AF23" s="2">
        <f t="shared" si="11"/>
      </c>
      <c r="AG23" s="2" t="s">
        <v>203</v>
      </c>
      <c r="AH23" s="2" t="s">
        <v>203</v>
      </c>
      <c r="AI23" s="2" t="str">
        <f t="shared" si="12"/>
        <v>x</v>
      </c>
      <c r="AJ23" s="2">
        <f t="shared" si="13"/>
      </c>
      <c r="AK23" s="2"/>
      <c r="AL23" s="2" t="s">
        <v>203</v>
      </c>
      <c r="AM23" s="2" t="s">
        <v>203</v>
      </c>
      <c r="AN23" s="2" t="s">
        <v>203</v>
      </c>
      <c r="AO23" s="2" t="s">
        <v>203</v>
      </c>
      <c r="AP23" s="2" t="s">
        <v>203</v>
      </c>
      <c r="AQ23" s="2"/>
      <c r="AR23" s="2" t="s">
        <v>203</v>
      </c>
      <c r="AS23" s="2"/>
      <c r="AT23" s="2"/>
      <c r="AU23" s="4" t="str">
        <f t="shared" si="14"/>
        <v>M01 - </v>
      </c>
      <c r="AV23" s="4" t="str">
        <f t="shared" si="15"/>
        <v>M02 - </v>
      </c>
      <c r="AW23" s="4" t="str">
        <f t="shared" si="16"/>
        <v>M03 - </v>
      </c>
      <c r="AX23" s="4" t="str">
        <f t="shared" si="17"/>
        <v>M04 - </v>
      </c>
      <c r="AY23" s="4" t="str">
        <f t="shared" si="18"/>
        <v>M05 - </v>
      </c>
      <c r="AZ23" s="4" t="str">
        <f t="shared" si="19"/>
        <v>M06 - </v>
      </c>
      <c r="BA23" s="4">
        <f t="shared" si="20"/>
      </c>
      <c r="BB23" s="4">
        <f t="shared" si="21"/>
      </c>
      <c r="BC23" s="4" t="str">
        <f t="shared" si="22"/>
        <v>M09 - </v>
      </c>
      <c r="BD23" s="4" t="str">
        <f t="shared" si="23"/>
        <v>M10a - </v>
      </c>
      <c r="BE23" s="4" t="str">
        <f t="shared" si="24"/>
        <v>M10b - </v>
      </c>
      <c r="BF23" s="4">
        <f t="shared" si="25"/>
      </c>
      <c r="BG23" s="4">
        <f t="shared" si="26"/>
      </c>
      <c r="BH23" s="4" t="str">
        <f t="shared" si="27"/>
        <v>M12 - </v>
      </c>
      <c r="BI23" s="4" t="str">
        <f t="shared" si="28"/>
        <v>M13 - </v>
      </c>
      <c r="BJ23" s="4" t="str">
        <f t="shared" si="29"/>
        <v>M14 - </v>
      </c>
      <c r="BK23" s="4" t="str">
        <f t="shared" si="30"/>
        <v>M15 - </v>
      </c>
      <c r="BL23" s="4" t="str">
        <f t="shared" si="31"/>
        <v>M16 - </v>
      </c>
      <c r="BM23" s="4">
        <f t="shared" si="32"/>
      </c>
      <c r="BN23" s="4" t="str">
        <f t="shared" si="33"/>
        <v>M18 - </v>
      </c>
      <c r="BO23" s="4">
        <f t="shared" si="34"/>
      </c>
      <c r="BP23" s="4">
        <f t="shared" si="35"/>
      </c>
      <c r="BQ23" s="4" t="e">
        <f>CONCATENATE(AU23,AV23,AW23,AX23,AY23,AZ23,BA23,BB23,BC23,BD23,BE23,BF23,BG23,BH23,BI23,BJ23,BK23,BL23,BM23,BN23,BO23,BP23,#REF!)</f>
        <v>#REF!</v>
      </c>
      <c r="BR23" s="4" t="e">
        <f t="shared" si="36"/>
        <v>#REF!</v>
      </c>
    </row>
    <row r="24" spans="1:70" ht="27">
      <c r="A24" s="63">
        <v>1</v>
      </c>
      <c r="B24" s="64">
        <v>22</v>
      </c>
      <c r="C24" s="65" t="s">
        <v>96</v>
      </c>
      <c r="D24" s="65" t="s">
        <v>83</v>
      </c>
      <c r="E24" s="47">
        <f t="shared" si="3"/>
        <v>2.83</v>
      </c>
      <c r="F24" s="47">
        <f t="shared" si="4"/>
        <v>2.25</v>
      </c>
      <c r="G24" s="48">
        <f t="shared" si="5"/>
        <v>6</v>
      </c>
      <c r="H24" s="44" t="str">
        <f t="shared" si="6"/>
        <v>Medio</v>
      </c>
      <c r="I24" s="49" t="s">
        <v>180</v>
      </c>
      <c r="J24" s="56" t="e">
        <f t="shared" si="7"/>
        <v>#REF!</v>
      </c>
      <c r="K24" s="49">
        <f t="shared" si="0"/>
        <v>1</v>
      </c>
      <c r="L24" s="19">
        <v>4</v>
      </c>
      <c r="M24" s="19">
        <v>5</v>
      </c>
      <c r="N24" s="19">
        <v>1</v>
      </c>
      <c r="O24" s="19">
        <v>3</v>
      </c>
      <c r="P24" s="19">
        <v>1</v>
      </c>
      <c r="Q24" s="19">
        <v>3</v>
      </c>
      <c r="R24" s="20">
        <f t="shared" si="8"/>
        <v>2.83</v>
      </c>
      <c r="S24" s="19">
        <v>4</v>
      </c>
      <c r="T24" s="19">
        <v>1</v>
      </c>
      <c r="U24" s="19">
        <v>0</v>
      </c>
      <c r="V24" s="19">
        <v>4</v>
      </c>
      <c r="W24" s="20">
        <f t="shared" si="9"/>
        <v>2.25</v>
      </c>
      <c r="X24" s="20">
        <f t="shared" si="10"/>
        <v>6.3675</v>
      </c>
      <c r="Y24" s="2" t="s">
        <v>203</v>
      </c>
      <c r="Z24" s="2" t="s">
        <v>203</v>
      </c>
      <c r="AA24" s="2" t="s">
        <v>203</v>
      </c>
      <c r="AB24" s="2" t="s">
        <v>203</v>
      </c>
      <c r="AC24" s="2" t="s">
        <v>203</v>
      </c>
      <c r="AD24" s="2" t="s">
        <v>203</v>
      </c>
      <c r="AE24" s="2"/>
      <c r="AF24" s="2">
        <f t="shared" si="11"/>
      </c>
      <c r="AG24" s="2" t="s">
        <v>203</v>
      </c>
      <c r="AH24" s="2" t="s">
        <v>203</v>
      </c>
      <c r="AI24" s="2" t="str">
        <f t="shared" si="12"/>
        <v>x</v>
      </c>
      <c r="AJ24" s="2">
        <f t="shared" si="13"/>
      </c>
      <c r="AK24" s="2"/>
      <c r="AL24" s="2" t="s">
        <v>203</v>
      </c>
      <c r="AM24" s="2" t="s">
        <v>203</v>
      </c>
      <c r="AN24" s="2" t="s">
        <v>203</v>
      </c>
      <c r="AO24" s="2" t="s">
        <v>203</v>
      </c>
      <c r="AP24" s="2" t="s">
        <v>203</v>
      </c>
      <c r="AQ24" s="2"/>
      <c r="AR24" s="2" t="s">
        <v>203</v>
      </c>
      <c r="AS24" s="2"/>
      <c r="AT24" s="2"/>
      <c r="AU24" s="4" t="str">
        <f t="shared" si="14"/>
        <v>M01 - </v>
      </c>
      <c r="AV24" s="4" t="str">
        <f t="shared" si="15"/>
        <v>M02 - </v>
      </c>
      <c r="AW24" s="4" t="str">
        <f t="shared" si="16"/>
        <v>M03 - </v>
      </c>
      <c r="AX24" s="4" t="str">
        <f t="shared" si="17"/>
        <v>M04 - </v>
      </c>
      <c r="AY24" s="4" t="str">
        <f t="shared" si="18"/>
        <v>M05 - </v>
      </c>
      <c r="AZ24" s="4" t="str">
        <f t="shared" si="19"/>
        <v>M06 - </v>
      </c>
      <c r="BA24" s="4">
        <f t="shared" si="20"/>
      </c>
      <c r="BB24" s="4">
        <f t="shared" si="21"/>
      </c>
      <c r="BC24" s="4" t="str">
        <f t="shared" si="22"/>
        <v>M09 - </v>
      </c>
      <c r="BD24" s="4" t="str">
        <f t="shared" si="23"/>
        <v>M10a - </v>
      </c>
      <c r="BE24" s="4" t="str">
        <f t="shared" si="24"/>
        <v>M10b - </v>
      </c>
      <c r="BF24" s="4">
        <f t="shared" si="25"/>
      </c>
      <c r="BG24" s="4">
        <f t="shared" si="26"/>
      </c>
      <c r="BH24" s="4" t="str">
        <f t="shared" si="27"/>
        <v>M12 - </v>
      </c>
      <c r="BI24" s="4" t="str">
        <f t="shared" si="28"/>
        <v>M13 - </v>
      </c>
      <c r="BJ24" s="4" t="str">
        <f t="shared" si="29"/>
        <v>M14 - </v>
      </c>
      <c r="BK24" s="4" t="str">
        <f t="shared" si="30"/>
        <v>M15 - </v>
      </c>
      <c r="BL24" s="4" t="str">
        <f t="shared" si="31"/>
        <v>M16 - </v>
      </c>
      <c r="BM24" s="4">
        <f t="shared" si="32"/>
      </c>
      <c r="BN24" s="4" t="str">
        <f t="shared" si="33"/>
        <v>M18 - </v>
      </c>
      <c r="BO24" s="4">
        <f t="shared" si="34"/>
      </c>
      <c r="BP24" s="4">
        <f t="shared" si="35"/>
      </c>
      <c r="BQ24" s="4" t="e">
        <f>CONCATENATE(AU24,AV24,AW24,AX24,AY24,AZ24,BA24,BB24,BC24,BD24,BE24,BF24,BG24,BH24,BI24,BJ24,BK24,BL24,BM24,BN24,BO24,BP24,#REF!)</f>
        <v>#REF!</v>
      </c>
      <c r="BR24" s="4" t="e">
        <f t="shared" si="36"/>
        <v>#REF!</v>
      </c>
    </row>
    <row r="25" spans="1:70" ht="27">
      <c r="A25" s="63">
        <v>1</v>
      </c>
      <c r="B25" s="64">
        <v>23</v>
      </c>
      <c r="C25" s="65" t="s">
        <v>97</v>
      </c>
      <c r="D25" s="65" t="s">
        <v>98</v>
      </c>
      <c r="E25" s="47">
        <f t="shared" si="3"/>
        <v>2.83</v>
      </c>
      <c r="F25" s="47">
        <f t="shared" si="4"/>
        <v>2.25</v>
      </c>
      <c r="G25" s="48">
        <f t="shared" si="5"/>
        <v>6</v>
      </c>
      <c r="H25" s="44" t="str">
        <f t="shared" si="6"/>
        <v>Medio</v>
      </c>
      <c r="I25" s="49" t="s">
        <v>180</v>
      </c>
      <c r="J25" s="56" t="e">
        <f t="shared" si="7"/>
        <v>#REF!</v>
      </c>
      <c r="K25" s="49">
        <f t="shared" si="0"/>
        <v>1</v>
      </c>
      <c r="L25" s="19">
        <v>4</v>
      </c>
      <c r="M25" s="19">
        <v>5</v>
      </c>
      <c r="N25" s="19">
        <v>1</v>
      </c>
      <c r="O25" s="19">
        <v>3</v>
      </c>
      <c r="P25" s="19">
        <v>1</v>
      </c>
      <c r="Q25" s="19">
        <v>3</v>
      </c>
      <c r="R25" s="20">
        <f t="shared" si="8"/>
        <v>2.83</v>
      </c>
      <c r="S25" s="19">
        <v>4</v>
      </c>
      <c r="T25" s="19">
        <v>1</v>
      </c>
      <c r="U25" s="19">
        <v>0</v>
      </c>
      <c r="V25" s="19">
        <v>4</v>
      </c>
      <c r="W25" s="20">
        <f t="shared" si="9"/>
        <v>2.25</v>
      </c>
      <c r="X25" s="20">
        <f t="shared" si="10"/>
        <v>6.3675</v>
      </c>
      <c r="Y25" s="2" t="s">
        <v>203</v>
      </c>
      <c r="Z25" s="2" t="s">
        <v>203</v>
      </c>
      <c r="AA25" s="2" t="s">
        <v>203</v>
      </c>
      <c r="AB25" s="2" t="s">
        <v>203</v>
      </c>
      <c r="AC25" s="2" t="s">
        <v>203</v>
      </c>
      <c r="AD25" s="2" t="s">
        <v>203</v>
      </c>
      <c r="AE25" s="2"/>
      <c r="AF25" s="2">
        <f t="shared" si="11"/>
      </c>
      <c r="AG25" s="2" t="s">
        <v>203</v>
      </c>
      <c r="AH25" s="2" t="s">
        <v>203</v>
      </c>
      <c r="AI25" s="2" t="str">
        <f t="shared" si="12"/>
        <v>x</v>
      </c>
      <c r="AJ25" s="2">
        <f t="shared" si="13"/>
      </c>
      <c r="AK25" s="2"/>
      <c r="AL25" s="2" t="s">
        <v>203</v>
      </c>
      <c r="AM25" s="2" t="s">
        <v>203</v>
      </c>
      <c r="AN25" s="2" t="s">
        <v>203</v>
      </c>
      <c r="AO25" s="2" t="s">
        <v>203</v>
      </c>
      <c r="AP25" s="2" t="s">
        <v>203</v>
      </c>
      <c r="AQ25" s="2"/>
      <c r="AR25" s="2" t="s">
        <v>203</v>
      </c>
      <c r="AS25" s="2"/>
      <c r="AT25" s="2"/>
      <c r="AU25" s="4" t="str">
        <f t="shared" si="14"/>
        <v>M01 - </v>
      </c>
      <c r="AV25" s="4" t="str">
        <f t="shared" si="15"/>
        <v>M02 - </v>
      </c>
      <c r="AW25" s="4" t="str">
        <f t="shared" si="16"/>
        <v>M03 - </v>
      </c>
      <c r="AX25" s="4" t="str">
        <f t="shared" si="17"/>
        <v>M04 - </v>
      </c>
      <c r="AY25" s="4" t="str">
        <f t="shared" si="18"/>
        <v>M05 - </v>
      </c>
      <c r="AZ25" s="4" t="str">
        <f t="shared" si="19"/>
        <v>M06 - </v>
      </c>
      <c r="BA25" s="4">
        <f t="shared" si="20"/>
      </c>
      <c r="BB25" s="4">
        <f t="shared" si="21"/>
      </c>
      <c r="BC25" s="4" t="str">
        <f t="shared" si="22"/>
        <v>M09 - </v>
      </c>
      <c r="BD25" s="4" t="str">
        <f t="shared" si="23"/>
        <v>M10a - </v>
      </c>
      <c r="BE25" s="4" t="str">
        <f t="shared" si="24"/>
        <v>M10b - </v>
      </c>
      <c r="BF25" s="4">
        <f t="shared" si="25"/>
      </c>
      <c r="BG25" s="4">
        <f t="shared" si="26"/>
      </c>
      <c r="BH25" s="4" t="str">
        <f t="shared" si="27"/>
        <v>M12 - </v>
      </c>
      <c r="BI25" s="4" t="str">
        <f t="shared" si="28"/>
        <v>M13 - </v>
      </c>
      <c r="BJ25" s="4" t="str">
        <f t="shared" si="29"/>
        <v>M14 - </v>
      </c>
      <c r="BK25" s="4" t="str">
        <f t="shared" si="30"/>
        <v>M15 - </v>
      </c>
      <c r="BL25" s="4" t="str">
        <f t="shared" si="31"/>
        <v>M16 - </v>
      </c>
      <c r="BM25" s="4">
        <f t="shared" si="32"/>
      </c>
      <c r="BN25" s="4" t="str">
        <f t="shared" si="33"/>
        <v>M18 - </v>
      </c>
      <c r="BO25" s="4">
        <f t="shared" si="34"/>
      </c>
      <c r="BP25" s="4">
        <f t="shared" si="35"/>
      </c>
      <c r="BQ25" s="4" t="e">
        <f>CONCATENATE(AU25,AV25,AW25,AX25,AY25,AZ25,BA25,BB25,BC25,BD25,BE25,BF25,BG25,BH25,BI25,BJ25,BK25,BL25,BM25,BN25,BO25,BP25,#REF!)</f>
        <v>#REF!</v>
      </c>
      <c r="BR25" s="4" t="e">
        <f t="shared" si="36"/>
        <v>#REF!</v>
      </c>
    </row>
    <row r="26" spans="1:70" ht="27">
      <c r="A26" s="63">
        <v>1</v>
      </c>
      <c r="B26" s="64">
        <v>24</v>
      </c>
      <c r="C26" s="65" t="s">
        <v>99</v>
      </c>
      <c r="D26" s="65"/>
      <c r="E26" s="47">
        <f t="shared" si="3"/>
        <v>2.83</v>
      </c>
      <c r="F26" s="47">
        <f t="shared" si="4"/>
        <v>2.25</v>
      </c>
      <c r="G26" s="48">
        <f t="shared" si="5"/>
        <v>6</v>
      </c>
      <c r="H26" s="44" t="str">
        <f t="shared" si="6"/>
        <v>Medio</v>
      </c>
      <c r="I26" s="49" t="s">
        <v>180</v>
      </c>
      <c r="J26" s="56" t="e">
        <f t="shared" si="7"/>
        <v>#REF!</v>
      </c>
      <c r="K26" s="49">
        <f t="shared" si="0"/>
        <v>1</v>
      </c>
      <c r="L26" s="19">
        <v>4</v>
      </c>
      <c r="M26" s="19">
        <v>5</v>
      </c>
      <c r="N26" s="19">
        <v>1</v>
      </c>
      <c r="O26" s="19">
        <v>3</v>
      </c>
      <c r="P26" s="19">
        <v>1</v>
      </c>
      <c r="Q26" s="19">
        <v>3</v>
      </c>
      <c r="R26" s="20">
        <f t="shared" si="8"/>
        <v>2.83</v>
      </c>
      <c r="S26" s="19">
        <v>4</v>
      </c>
      <c r="T26" s="19">
        <v>1</v>
      </c>
      <c r="U26" s="19">
        <v>0</v>
      </c>
      <c r="V26" s="19">
        <v>4</v>
      </c>
      <c r="W26" s="20">
        <f t="shared" si="9"/>
        <v>2.25</v>
      </c>
      <c r="X26" s="20">
        <f t="shared" si="10"/>
        <v>6.3675</v>
      </c>
      <c r="Y26" s="2" t="s">
        <v>203</v>
      </c>
      <c r="Z26" s="2" t="s">
        <v>203</v>
      </c>
      <c r="AA26" s="2" t="s">
        <v>203</v>
      </c>
      <c r="AB26" s="2" t="s">
        <v>203</v>
      </c>
      <c r="AC26" s="2" t="s">
        <v>203</v>
      </c>
      <c r="AD26" s="2" t="s">
        <v>203</v>
      </c>
      <c r="AE26" s="2"/>
      <c r="AF26" s="2">
        <f t="shared" si="11"/>
      </c>
      <c r="AG26" s="2" t="s">
        <v>203</v>
      </c>
      <c r="AH26" s="2" t="s">
        <v>203</v>
      </c>
      <c r="AI26" s="2" t="str">
        <f t="shared" si="12"/>
        <v>x</v>
      </c>
      <c r="AJ26" s="2">
        <f t="shared" si="13"/>
      </c>
      <c r="AK26" s="2"/>
      <c r="AL26" s="2" t="s">
        <v>203</v>
      </c>
      <c r="AM26" s="2" t="s">
        <v>203</v>
      </c>
      <c r="AN26" s="2" t="s">
        <v>203</v>
      </c>
      <c r="AO26" s="2" t="s">
        <v>203</v>
      </c>
      <c r="AP26" s="2" t="s">
        <v>203</v>
      </c>
      <c r="AQ26" s="2"/>
      <c r="AR26" s="2" t="s">
        <v>203</v>
      </c>
      <c r="AS26" s="2"/>
      <c r="AT26" s="2"/>
      <c r="AU26" s="4" t="str">
        <f t="shared" si="14"/>
        <v>M01 - </v>
      </c>
      <c r="AV26" s="4" t="str">
        <f t="shared" si="15"/>
        <v>M02 - </v>
      </c>
      <c r="AW26" s="4" t="str">
        <f t="shared" si="16"/>
        <v>M03 - </v>
      </c>
      <c r="AX26" s="4" t="str">
        <f t="shared" si="17"/>
        <v>M04 - </v>
      </c>
      <c r="AY26" s="4" t="str">
        <f t="shared" si="18"/>
        <v>M05 - </v>
      </c>
      <c r="AZ26" s="4" t="str">
        <f t="shared" si="19"/>
        <v>M06 - </v>
      </c>
      <c r="BA26" s="4">
        <f t="shared" si="20"/>
      </c>
      <c r="BB26" s="4">
        <f t="shared" si="21"/>
      </c>
      <c r="BC26" s="4" t="str">
        <f t="shared" si="22"/>
        <v>M09 - </v>
      </c>
      <c r="BD26" s="4" t="str">
        <f t="shared" si="23"/>
        <v>M10a - </v>
      </c>
      <c r="BE26" s="4" t="str">
        <f t="shared" si="24"/>
        <v>M10b - </v>
      </c>
      <c r="BF26" s="4">
        <f t="shared" si="25"/>
      </c>
      <c r="BG26" s="4">
        <f t="shared" si="26"/>
      </c>
      <c r="BH26" s="4" t="str">
        <f t="shared" si="27"/>
        <v>M12 - </v>
      </c>
      <c r="BI26" s="4" t="str">
        <f t="shared" si="28"/>
        <v>M13 - </v>
      </c>
      <c r="BJ26" s="4" t="str">
        <f t="shared" si="29"/>
        <v>M14 - </v>
      </c>
      <c r="BK26" s="4" t="str">
        <f t="shared" si="30"/>
        <v>M15 - </v>
      </c>
      <c r="BL26" s="4" t="str">
        <f t="shared" si="31"/>
        <v>M16 - </v>
      </c>
      <c r="BM26" s="4">
        <f t="shared" si="32"/>
      </c>
      <c r="BN26" s="4" t="str">
        <f t="shared" si="33"/>
        <v>M18 - </v>
      </c>
      <c r="BO26" s="4">
        <f t="shared" si="34"/>
      </c>
      <c r="BP26" s="4">
        <f t="shared" si="35"/>
      </c>
      <c r="BQ26" s="4" t="e">
        <f>CONCATENATE(AU26,AV26,AW26,AX26,AY26,AZ26,BA26,BB26,BC26,BD26,BE26,BF26,BG26,BH26,BI26,BJ26,BK26,BL26,BM26,BN26,BO26,BP26,#REF!)</f>
        <v>#REF!</v>
      </c>
      <c r="BR26" s="4" t="e">
        <f t="shared" si="36"/>
        <v>#REF!</v>
      </c>
    </row>
    <row r="27" spans="1:70" ht="27">
      <c r="A27" s="63">
        <v>1</v>
      </c>
      <c r="B27" s="64">
        <v>25</v>
      </c>
      <c r="C27" s="65" t="s">
        <v>100</v>
      </c>
      <c r="D27" s="65" t="s">
        <v>101</v>
      </c>
      <c r="E27" s="47">
        <f t="shared" si="3"/>
        <v>2.83</v>
      </c>
      <c r="F27" s="47">
        <f t="shared" si="4"/>
        <v>2.25</v>
      </c>
      <c r="G27" s="48">
        <f t="shared" si="5"/>
        <v>6</v>
      </c>
      <c r="H27" s="44" t="str">
        <f t="shared" si="6"/>
        <v>Medio</v>
      </c>
      <c r="I27" s="49" t="s">
        <v>180</v>
      </c>
      <c r="J27" s="56" t="e">
        <f t="shared" si="7"/>
        <v>#REF!</v>
      </c>
      <c r="K27" s="49">
        <f t="shared" si="0"/>
        <v>1</v>
      </c>
      <c r="L27" s="19">
        <v>4</v>
      </c>
      <c r="M27" s="19">
        <v>5</v>
      </c>
      <c r="N27" s="19">
        <v>1</v>
      </c>
      <c r="O27" s="19">
        <v>3</v>
      </c>
      <c r="P27" s="19">
        <v>1</v>
      </c>
      <c r="Q27" s="19">
        <v>3</v>
      </c>
      <c r="R27" s="20">
        <f t="shared" si="8"/>
        <v>2.83</v>
      </c>
      <c r="S27" s="19">
        <v>4</v>
      </c>
      <c r="T27" s="19">
        <v>1</v>
      </c>
      <c r="U27" s="19">
        <v>0</v>
      </c>
      <c r="V27" s="19">
        <v>4</v>
      </c>
      <c r="W27" s="20">
        <f t="shared" si="9"/>
        <v>2.25</v>
      </c>
      <c r="X27" s="20">
        <f t="shared" si="10"/>
        <v>6.3675</v>
      </c>
      <c r="Y27" s="2" t="s">
        <v>203</v>
      </c>
      <c r="Z27" s="2" t="s">
        <v>203</v>
      </c>
      <c r="AA27" s="2" t="s">
        <v>203</v>
      </c>
      <c r="AB27" s="2" t="s">
        <v>203</v>
      </c>
      <c r="AC27" s="2" t="s">
        <v>203</v>
      </c>
      <c r="AD27" s="2" t="s">
        <v>203</v>
      </c>
      <c r="AE27" s="2"/>
      <c r="AF27" s="2">
        <f t="shared" si="11"/>
      </c>
      <c r="AG27" s="2" t="s">
        <v>203</v>
      </c>
      <c r="AH27" s="2" t="s">
        <v>203</v>
      </c>
      <c r="AI27" s="2" t="str">
        <f t="shared" si="12"/>
        <v>x</v>
      </c>
      <c r="AJ27" s="2">
        <f t="shared" si="13"/>
      </c>
      <c r="AK27" s="2"/>
      <c r="AL27" s="2" t="s">
        <v>203</v>
      </c>
      <c r="AM27" s="2" t="s">
        <v>203</v>
      </c>
      <c r="AN27" s="2" t="s">
        <v>203</v>
      </c>
      <c r="AO27" s="2" t="s">
        <v>203</v>
      </c>
      <c r="AP27" s="2" t="s">
        <v>203</v>
      </c>
      <c r="AQ27" s="2"/>
      <c r="AR27" s="2" t="s">
        <v>203</v>
      </c>
      <c r="AS27" s="2"/>
      <c r="AT27" s="2"/>
      <c r="AU27" s="4" t="str">
        <f t="shared" si="14"/>
        <v>M01 - </v>
      </c>
      <c r="AV27" s="4" t="str">
        <f t="shared" si="15"/>
        <v>M02 - </v>
      </c>
      <c r="AW27" s="4" t="str">
        <f t="shared" si="16"/>
        <v>M03 - </v>
      </c>
      <c r="AX27" s="4" t="str">
        <f t="shared" si="17"/>
        <v>M04 - </v>
      </c>
      <c r="AY27" s="4" t="str">
        <f t="shared" si="18"/>
        <v>M05 - </v>
      </c>
      <c r="AZ27" s="4" t="str">
        <f t="shared" si="19"/>
        <v>M06 - </v>
      </c>
      <c r="BA27" s="4">
        <f t="shared" si="20"/>
      </c>
      <c r="BB27" s="4">
        <f t="shared" si="21"/>
      </c>
      <c r="BC27" s="4" t="str">
        <f t="shared" si="22"/>
        <v>M09 - </v>
      </c>
      <c r="BD27" s="4" t="str">
        <f t="shared" si="23"/>
        <v>M10a - </v>
      </c>
      <c r="BE27" s="4" t="str">
        <f t="shared" si="24"/>
        <v>M10b - </v>
      </c>
      <c r="BF27" s="4">
        <f t="shared" si="25"/>
      </c>
      <c r="BG27" s="4">
        <f t="shared" si="26"/>
      </c>
      <c r="BH27" s="4" t="str">
        <f t="shared" si="27"/>
        <v>M12 - </v>
      </c>
      <c r="BI27" s="4" t="str">
        <f t="shared" si="28"/>
        <v>M13 - </v>
      </c>
      <c r="BJ27" s="4" t="str">
        <f t="shared" si="29"/>
        <v>M14 - </v>
      </c>
      <c r="BK27" s="4" t="str">
        <f t="shared" si="30"/>
        <v>M15 - </v>
      </c>
      <c r="BL27" s="4" t="str">
        <f t="shared" si="31"/>
        <v>M16 - </v>
      </c>
      <c r="BM27" s="4">
        <f t="shared" si="32"/>
      </c>
      <c r="BN27" s="4" t="str">
        <f t="shared" si="33"/>
        <v>M18 - </v>
      </c>
      <c r="BO27" s="4">
        <f t="shared" si="34"/>
      </c>
      <c r="BP27" s="4">
        <f t="shared" si="35"/>
      </c>
      <c r="BQ27" s="4" t="e">
        <f>CONCATENATE(AU27,AV27,AW27,AX27,AY27,AZ27,BA27,BB27,BC27,BD27,BE27,BF27,BG27,BH27,BI27,BJ27,BK27,BL27,BM27,BN27,BO27,BP27,#REF!)</f>
        <v>#REF!</v>
      </c>
      <c r="BR27" s="4" t="e">
        <f t="shared" si="36"/>
        <v>#REF!</v>
      </c>
    </row>
    <row r="28" spans="1:70" ht="27">
      <c r="A28" s="63">
        <v>1</v>
      </c>
      <c r="B28" s="64">
        <v>26</v>
      </c>
      <c r="C28" s="65" t="s">
        <v>102</v>
      </c>
      <c r="D28" s="65" t="s">
        <v>83</v>
      </c>
      <c r="E28" s="47">
        <f t="shared" si="3"/>
        <v>2.83</v>
      </c>
      <c r="F28" s="47">
        <f t="shared" si="4"/>
        <v>2.25</v>
      </c>
      <c r="G28" s="48">
        <f t="shared" si="5"/>
        <v>6</v>
      </c>
      <c r="H28" s="44" t="str">
        <f t="shared" si="6"/>
        <v>Medio</v>
      </c>
      <c r="I28" s="49" t="s">
        <v>180</v>
      </c>
      <c r="J28" s="56" t="e">
        <f t="shared" si="7"/>
        <v>#REF!</v>
      </c>
      <c r="K28" s="49">
        <f t="shared" si="0"/>
        <v>1</v>
      </c>
      <c r="L28" s="19">
        <v>4</v>
      </c>
      <c r="M28" s="19">
        <v>5</v>
      </c>
      <c r="N28" s="19">
        <v>1</v>
      </c>
      <c r="O28" s="19">
        <v>3</v>
      </c>
      <c r="P28" s="19">
        <v>1</v>
      </c>
      <c r="Q28" s="19">
        <v>3</v>
      </c>
      <c r="R28" s="20">
        <f t="shared" si="8"/>
        <v>2.83</v>
      </c>
      <c r="S28" s="19">
        <v>4</v>
      </c>
      <c r="T28" s="19">
        <v>1</v>
      </c>
      <c r="U28" s="19">
        <v>0</v>
      </c>
      <c r="V28" s="19">
        <v>4</v>
      </c>
      <c r="W28" s="20">
        <f t="shared" si="9"/>
        <v>2.25</v>
      </c>
      <c r="X28" s="20">
        <f t="shared" si="10"/>
        <v>6.3675</v>
      </c>
      <c r="Y28" s="2" t="s">
        <v>203</v>
      </c>
      <c r="Z28" s="2" t="s">
        <v>203</v>
      </c>
      <c r="AA28" s="2" t="s">
        <v>203</v>
      </c>
      <c r="AB28" s="2" t="s">
        <v>203</v>
      </c>
      <c r="AC28" s="2" t="s">
        <v>203</v>
      </c>
      <c r="AD28" s="2" t="s">
        <v>203</v>
      </c>
      <c r="AE28" s="2"/>
      <c r="AF28" s="2">
        <f t="shared" si="11"/>
      </c>
      <c r="AG28" s="2" t="s">
        <v>203</v>
      </c>
      <c r="AH28" s="2" t="s">
        <v>203</v>
      </c>
      <c r="AI28" s="2" t="str">
        <f t="shared" si="12"/>
        <v>x</v>
      </c>
      <c r="AJ28" s="2">
        <f t="shared" si="13"/>
      </c>
      <c r="AK28" s="2"/>
      <c r="AL28" s="2" t="s">
        <v>203</v>
      </c>
      <c r="AM28" s="2" t="s">
        <v>203</v>
      </c>
      <c r="AN28" s="2" t="s">
        <v>203</v>
      </c>
      <c r="AO28" s="2" t="s">
        <v>203</v>
      </c>
      <c r="AP28" s="2" t="s">
        <v>203</v>
      </c>
      <c r="AQ28" s="2"/>
      <c r="AR28" s="2" t="s">
        <v>203</v>
      </c>
      <c r="AS28" s="2"/>
      <c r="AT28" s="2"/>
      <c r="AU28" s="4" t="str">
        <f t="shared" si="14"/>
        <v>M01 - </v>
      </c>
      <c r="AV28" s="4" t="str">
        <f t="shared" si="15"/>
        <v>M02 - </v>
      </c>
      <c r="AW28" s="4" t="str">
        <f t="shared" si="16"/>
        <v>M03 - </v>
      </c>
      <c r="AX28" s="4" t="str">
        <f t="shared" si="17"/>
        <v>M04 - </v>
      </c>
      <c r="AY28" s="4" t="str">
        <f t="shared" si="18"/>
        <v>M05 - </v>
      </c>
      <c r="AZ28" s="4" t="str">
        <f t="shared" si="19"/>
        <v>M06 - </v>
      </c>
      <c r="BA28" s="4">
        <f t="shared" si="20"/>
      </c>
      <c r="BB28" s="4">
        <f t="shared" si="21"/>
      </c>
      <c r="BC28" s="4" t="str">
        <f t="shared" si="22"/>
        <v>M09 - </v>
      </c>
      <c r="BD28" s="4" t="str">
        <f t="shared" si="23"/>
        <v>M10a - </v>
      </c>
      <c r="BE28" s="4" t="str">
        <f t="shared" si="24"/>
        <v>M10b - </v>
      </c>
      <c r="BF28" s="4">
        <f t="shared" si="25"/>
      </c>
      <c r="BG28" s="4">
        <f t="shared" si="26"/>
      </c>
      <c r="BH28" s="4" t="str">
        <f t="shared" si="27"/>
        <v>M12 - </v>
      </c>
      <c r="BI28" s="4" t="str">
        <f t="shared" si="28"/>
        <v>M13 - </v>
      </c>
      <c r="BJ28" s="4" t="str">
        <f t="shared" si="29"/>
        <v>M14 - </v>
      </c>
      <c r="BK28" s="4" t="str">
        <f t="shared" si="30"/>
        <v>M15 - </v>
      </c>
      <c r="BL28" s="4" t="str">
        <f t="shared" si="31"/>
        <v>M16 - </v>
      </c>
      <c r="BM28" s="4">
        <f t="shared" si="32"/>
      </c>
      <c r="BN28" s="4" t="str">
        <f t="shared" si="33"/>
        <v>M18 - </v>
      </c>
      <c r="BO28" s="4">
        <f t="shared" si="34"/>
      </c>
      <c r="BP28" s="4">
        <f t="shared" si="35"/>
      </c>
      <c r="BQ28" s="4" t="e">
        <f>CONCATENATE(AU28,AV28,AW28,AX28,AY28,AZ28,BA28,BB28,BC28,BD28,BE28,BF28,BG28,BH28,BI28,BJ28,BK28,BL28,BM28,BN28,BO28,BP28,#REF!)</f>
        <v>#REF!</v>
      </c>
      <c r="BR28" s="4" t="e">
        <f t="shared" si="36"/>
        <v>#REF!</v>
      </c>
    </row>
    <row r="29" spans="1:11" ht="25.5" customHeight="1">
      <c r="A29" s="73" t="s">
        <v>217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</row>
  </sheetData>
  <sheetProtection selectLockedCells="1" selectUnlockedCells="1"/>
  <mergeCells count="7">
    <mergeCell ref="A29:K29"/>
    <mergeCell ref="Y1:AT1"/>
    <mergeCell ref="AU1:BR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"/>
  <sheetViews>
    <sheetView view="pageBreakPreview" zoomScale="75" zoomScaleNormal="75" zoomScaleSheetLayoutView="75" zoomScalePageLayoutView="0" workbookViewId="0" topLeftCell="A1">
      <pane xSplit="7" ySplit="2" topLeftCell="H9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R2" sqref="BR1:BR65536"/>
    </sheetView>
  </sheetViews>
  <sheetFormatPr defaultColWidth="9.140625" defaultRowHeight="12.75"/>
  <cols>
    <col min="1" max="1" width="16.7109375" style="27" customWidth="1"/>
    <col min="2" max="2" width="3.140625" style="27" customWidth="1"/>
    <col min="3" max="3" width="19.57421875" style="27" customWidth="1"/>
    <col min="4" max="4" width="26.00390625" style="27" customWidth="1"/>
    <col min="5" max="7" width="5.7109375" style="27" customWidth="1"/>
    <col min="8" max="8" width="11.7109375" style="28" customWidth="1"/>
    <col min="9" max="10" width="21.7109375" style="27" customWidth="1"/>
    <col min="11" max="11" width="12.7109375" style="29" customWidth="1"/>
    <col min="12" max="21" width="9.140625" style="25" customWidth="1"/>
    <col min="22" max="22" width="9.8515625" style="25" customWidth="1"/>
    <col min="23" max="24" width="9.140625" style="25" customWidth="1"/>
    <col min="25" max="45" width="9.140625" style="41" customWidth="1"/>
    <col min="46" max="69" width="9.140625" style="25" customWidth="1"/>
    <col min="70" max="71" width="29.57421875" style="25" customWidth="1"/>
    <col min="72" max="16384" width="9.140625" style="25" customWidth="1"/>
  </cols>
  <sheetData>
    <row r="1" spans="1:71" ht="66" customHeight="1">
      <c r="A1" s="84" t="s">
        <v>213</v>
      </c>
      <c r="B1" s="84"/>
      <c r="C1" s="84"/>
      <c r="D1" s="84"/>
      <c r="E1" s="85"/>
      <c r="F1" s="85"/>
      <c r="G1" s="85"/>
      <c r="H1" s="84"/>
      <c r="I1" s="84"/>
      <c r="J1" s="84"/>
      <c r="K1" s="84"/>
      <c r="L1" s="82" t="s">
        <v>133</v>
      </c>
      <c r="M1" s="82"/>
      <c r="N1" s="82"/>
      <c r="O1" s="82"/>
      <c r="P1" s="82"/>
      <c r="Q1" s="82"/>
      <c r="R1" s="82"/>
      <c r="S1" s="82" t="s">
        <v>134</v>
      </c>
      <c r="T1" s="82"/>
      <c r="U1" s="82"/>
      <c r="V1" s="82"/>
      <c r="W1" s="82"/>
      <c r="X1" s="82" t="s">
        <v>135</v>
      </c>
      <c r="Y1" s="76" t="s">
        <v>182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83"/>
      <c r="AV1" s="78" t="s">
        <v>204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80"/>
    </row>
    <row r="2" spans="1:69" s="6" customFormat="1" ht="60.75">
      <c r="A2" s="5" t="s">
        <v>0</v>
      </c>
      <c r="B2" s="6" t="s">
        <v>1</v>
      </c>
      <c r="C2" s="5" t="s">
        <v>2</v>
      </c>
      <c r="D2" s="22" t="s">
        <v>3</v>
      </c>
      <c r="E2" s="24" t="s">
        <v>4</v>
      </c>
      <c r="F2" s="24" t="s">
        <v>5</v>
      </c>
      <c r="G2" s="24" t="s">
        <v>6</v>
      </c>
      <c r="H2" s="23" t="s">
        <v>7</v>
      </c>
      <c r="I2" s="5" t="s">
        <v>8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2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202</v>
      </c>
      <c r="AV2" s="6" t="s">
        <v>183</v>
      </c>
      <c r="AW2" s="6" t="s">
        <v>184</v>
      </c>
      <c r="AX2" s="6" t="s">
        <v>185</v>
      </c>
      <c r="AY2" s="6" t="s">
        <v>186</v>
      </c>
      <c r="AZ2" s="6" t="s">
        <v>187</v>
      </c>
      <c r="BA2" s="6" t="s">
        <v>188</v>
      </c>
      <c r="BB2" s="6" t="s">
        <v>189</v>
      </c>
      <c r="BC2" s="6" t="s">
        <v>190</v>
      </c>
      <c r="BD2" s="6" t="s">
        <v>191</v>
      </c>
      <c r="BE2" s="6" t="s">
        <v>205</v>
      </c>
      <c r="BF2" s="6" t="s">
        <v>206</v>
      </c>
      <c r="BG2" s="6" t="s">
        <v>207</v>
      </c>
      <c r="BH2" s="6" t="s">
        <v>192</v>
      </c>
      <c r="BI2" s="6" t="s">
        <v>193</v>
      </c>
      <c r="BJ2" s="6" t="s">
        <v>194</v>
      </c>
      <c r="BK2" s="6" t="s">
        <v>195</v>
      </c>
      <c r="BL2" s="6" t="s">
        <v>196</v>
      </c>
      <c r="BM2" s="6" t="s">
        <v>197</v>
      </c>
      <c r="BN2" s="6" t="s">
        <v>198</v>
      </c>
      <c r="BO2" s="6" t="s">
        <v>199</v>
      </c>
      <c r="BP2" s="6" t="s">
        <v>200</v>
      </c>
      <c r="BQ2" s="6" t="s">
        <v>201</v>
      </c>
    </row>
    <row r="3" spans="1:71" ht="94.5">
      <c r="A3" s="55">
        <v>2</v>
      </c>
      <c r="B3" s="56">
        <v>1</v>
      </c>
      <c r="C3" s="62" t="s">
        <v>158</v>
      </c>
      <c r="D3" s="66" t="s">
        <v>159</v>
      </c>
      <c r="E3" s="58">
        <f aca="true" t="shared" si="0" ref="E3:E10">R3</f>
        <v>2.5</v>
      </c>
      <c r="F3" s="58">
        <f aca="true" t="shared" si="1" ref="F3:F10">W3</f>
        <v>2.5</v>
      </c>
      <c r="G3" s="48">
        <f aca="true" t="shared" si="2" ref="G3:G10">ROUND(X3,0)</f>
        <v>6</v>
      </c>
      <c r="H3" s="44" t="str">
        <f aca="true" t="shared" si="3" ref="H3:H10">IF(G3&lt;1,"Nullo",IF(G3&lt;=3,"Basso",IF(G3&lt;=6,"Medio",IF(G3&lt;=15,"Alto","Molto alto"))))</f>
        <v>Medio</v>
      </c>
      <c r="I3" s="49" t="s">
        <v>180</v>
      </c>
      <c r="J3" s="56" t="e">
        <f aca="true" t="shared" si="4" ref="J3:J10">BS3</f>
        <v>#REF!</v>
      </c>
      <c r="K3" s="49">
        <f aca="true" t="shared" si="5" ref="K3:K8">A3</f>
        <v>2</v>
      </c>
      <c r="L3" s="19">
        <v>2</v>
      </c>
      <c r="M3" s="19">
        <v>5</v>
      </c>
      <c r="N3" s="19">
        <v>1</v>
      </c>
      <c r="O3" s="19">
        <v>3</v>
      </c>
      <c r="P3" s="19">
        <v>1</v>
      </c>
      <c r="Q3" s="19">
        <v>3</v>
      </c>
      <c r="R3" s="20">
        <f aca="true" t="shared" si="6" ref="R3:R10">ROUND(AVERAGE(L3:Q3),2)</f>
        <v>2.5</v>
      </c>
      <c r="S3" s="19">
        <v>5</v>
      </c>
      <c r="T3" s="19">
        <v>1</v>
      </c>
      <c r="U3" s="19">
        <v>0</v>
      </c>
      <c r="V3" s="19">
        <v>4</v>
      </c>
      <c r="W3" s="20">
        <f aca="true" t="shared" si="7" ref="W3:W10">ROUND(AVERAGE(S3:V3),2)</f>
        <v>2.5</v>
      </c>
      <c r="X3" s="20">
        <f aca="true" t="shared" si="8" ref="X3:X10">R3*W3</f>
        <v>6.25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 t="s">
        <v>203</v>
      </c>
      <c r="AF3" s="2">
        <f aca="true" t="shared" si="9" ref="AF3:AF10">IF(G3&gt;=7,"x","")</f>
      </c>
      <c r="AG3" s="2" t="s">
        <v>203</v>
      </c>
      <c r="AH3" s="2" t="s">
        <v>203</v>
      </c>
      <c r="AI3" s="2" t="str">
        <f aca="true" t="shared" si="10" ref="AI3:AI10">IF(G3&gt;=4,IF(G3&lt;=15,"x",""),"")</f>
        <v>x</v>
      </c>
      <c r="AJ3" s="2">
        <f aca="true" t="shared" si="11" ref="AJ3:AJ10">IF(G3&gt;=7,IF(G3&lt;=25,"x",""),"")</f>
      </c>
      <c r="AK3" s="2"/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2"/>
      <c r="AV3" s="4" t="str">
        <f aca="true" t="shared" si="12" ref="AV3:AV10">IF(Y3="x",CONCATENATE(Y$2," - "),"")</f>
        <v>M01 - </v>
      </c>
      <c r="AW3" s="4" t="str">
        <f aca="true" t="shared" si="13" ref="AW3:AW10">IF(Z3="x",CONCATENATE(Z$2," - "),"")</f>
        <v>M02 - </v>
      </c>
      <c r="AX3" s="4" t="str">
        <f aca="true" t="shared" si="14" ref="AX3:AX10">IF(AA3="x",CONCATENATE(AA$2," - "),"")</f>
        <v>M03 - </v>
      </c>
      <c r="AY3" s="4" t="str">
        <f aca="true" t="shared" si="15" ref="AY3:AY10">IF(AB3="x",CONCATENATE(AB$2," - "),"")</f>
        <v>M04 - </v>
      </c>
      <c r="AZ3" s="4" t="str">
        <f aca="true" t="shared" si="16" ref="AZ3:AZ10">IF(AC3="x",CONCATENATE(AC$2," - "),"")</f>
        <v>M05 - </v>
      </c>
      <c r="BA3" s="4" t="str">
        <f aca="true" t="shared" si="17" ref="BA3:BA10">IF(AD3="x",CONCATENATE(AD$2," - "),"")</f>
        <v>M06 - </v>
      </c>
      <c r="BB3" s="4" t="str">
        <f aca="true" t="shared" si="18" ref="BB3:BB10">IF(AE3="x",CONCATENATE(AE$2," - "),"")</f>
        <v>M07 - </v>
      </c>
      <c r="BC3" s="4">
        <f aca="true" t="shared" si="19" ref="BC3:BC10">IF(AF3="x",CONCATENATE(AF$2," - "),"")</f>
      </c>
      <c r="BD3" s="4" t="str">
        <f aca="true" t="shared" si="20" ref="BD3:BD10">IF(AG3="x",CONCATENATE(AG$2," - "),"")</f>
        <v>M09 - </v>
      </c>
      <c r="BE3" s="4" t="str">
        <f aca="true" t="shared" si="21" ref="BE3:BE10">IF(AH3="x",CONCATENATE(AH$2," - "),"")</f>
        <v>M10a - </v>
      </c>
      <c r="BF3" s="4" t="str">
        <f aca="true" t="shared" si="22" ref="BF3:BF10">IF(AI3="x",CONCATENATE(AI$2," - "),"")</f>
        <v>M10b - </v>
      </c>
      <c r="BG3" s="4">
        <f aca="true" t="shared" si="23" ref="BG3:BG10">IF(AJ3="x",CONCATENATE(AJ$2," - "),"")</f>
      </c>
      <c r="BH3" s="4">
        <f aca="true" t="shared" si="24" ref="BH3:BH10">IF(AK3="x",CONCATENATE(AK$2," - "),"")</f>
      </c>
      <c r="BI3" s="4" t="str">
        <f aca="true" t="shared" si="25" ref="BI3:BI10">IF(AL3="x",CONCATENATE(AL$2," - "),"")</f>
        <v>M12 - </v>
      </c>
      <c r="BJ3" s="4" t="str">
        <f aca="true" t="shared" si="26" ref="BJ3:BJ10">IF(AM3="x",CONCATENATE(AM$2," - "),"")</f>
        <v>M13 - </v>
      </c>
      <c r="BK3" s="4" t="str">
        <f aca="true" t="shared" si="27" ref="BK3:BK10">IF(AN3="x",CONCATENATE(AN$2," - "),"")</f>
        <v>M14 - </v>
      </c>
      <c r="BL3" s="4" t="str">
        <f aca="true" t="shared" si="28" ref="BL3:BL10">IF(AO3="x",CONCATENATE(AO$2," - "),"")</f>
        <v>M15 - </v>
      </c>
      <c r="BM3" s="4" t="str">
        <f aca="true" t="shared" si="29" ref="BM3:BM10">IF(AP3="x",CONCATENATE(AP$2," - "),"")</f>
        <v>M16 - </v>
      </c>
      <c r="BN3" s="4">
        <f aca="true" t="shared" si="30" ref="BN3:BN10">IF(AQ3="x",CONCATENATE(AQ$2," - "),"")</f>
      </c>
      <c r="BO3" s="4" t="str">
        <f aca="true" t="shared" si="31" ref="BO3:BO10">IF(AR3="x",CONCATENATE(AR$2," - "),"")</f>
        <v>M18 - </v>
      </c>
      <c r="BP3" s="4">
        <f aca="true" t="shared" si="32" ref="BP3:BP10">IF(AS3="x",CONCATENATE(AS$2," - "),"")</f>
      </c>
      <c r="BQ3" s="4">
        <f aca="true" t="shared" si="33" ref="BQ3:BQ10">IF(AT3="x",CONCATENATE(AT$2," - "),"")</f>
      </c>
      <c r="BR3" s="4" t="e">
        <f>CONCATENATE(AV3,AW3,AX3,AY3,AZ3,BA3,BB3,BC3,BD3,BE3,BF3,BG3,BH3,BI3,BJ3,BK3,BL3,BM3,BN3,BO3,BP3,BQ3,#REF!)</f>
        <v>#REF!</v>
      </c>
      <c r="BS3" s="4" t="e">
        <f aca="true" t="shared" si="34" ref="BS3:BS10">LEFT(BR3,LEN(BR3)-2)</f>
        <v>#REF!</v>
      </c>
    </row>
    <row r="4" spans="1:71" ht="243">
      <c r="A4" s="55">
        <v>2</v>
      </c>
      <c r="B4" s="56">
        <v>2</v>
      </c>
      <c r="C4" s="62" t="s">
        <v>160</v>
      </c>
      <c r="D4" s="66" t="s">
        <v>161</v>
      </c>
      <c r="E4" s="58">
        <f t="shared" si="0"/>
        <v>2.5</v>
      </c>
      <c r="F4" s="58">
        <f t="shared" si="1"/>
        <v>2.5</v>
      </c>
      <c r="G4" s="48">
        <f t="shared" si="2"/>
        <v>6</v>
      </c>
      <c r="H4" s="44" t="str">
        <f t="shared" si="3"/>
        <v>Medio</v>
      </c>
      <c r="I4" s="49" t="s">
        <v>180</v>
      </c>
      <c r="J4" s="56" t="e">
        <f t="shared" si="4"/>
        <v>#REF!</v>
      </c>
      <c r="K4" s="49">
        <f t="shared" si="5"/>
        <v>2</v>
      </c>
      <c r="L4" s="19">
        <v>2</v>
      </c>
      <c r="M4" s="19">
        <v>5</v>
      </c>
      <c r="N4" s="19">
        <v>1</v>
      </c>
      <c r="O4" s="19">
        <v>3</v>
      </c>
      <c r="P4" s="19">
        <v>1</v>
      </c>
      <c r="Q4" s="19">
        <v>3</v>
      </c>
      <c r="R4" s="20">
        <f t="shared" si="6"/>
        <v>2.5</v>
      </c>
      <c r="S4" s="19">
        <v>5</v>
      </c>
      <c r="T4" s="19">
        <v>1</v>
      </c>
      <c r="U4" s="19">
        <v>0</v>
      </c>
      <c r="V4" s="19">
        <v>4</v>
      </c>
      <c r="W4" s="20">
        <f t="shared" si="7"/>
        <v>2.5</v>
      </c>
      <c r="X4" s="20">
        <f t="shared" si="8"/>
        <v>6.25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 t="s">
        <v>203</v>
      </c>
      <c r="AF4" s="2">
        <f t="shared" si="9"/>
      </c>
      <c r="AG4" s="2" t="s">
        <v>203</v>
      </c>
      <c r="AH4" s="2" t="s">
        <v>203</v>
      </c>
      <c r="AI4" s="2" t="str">
        <f t="shared" si="10"/>
        <v>x</v>
      </c>
      <c r="AJ4" s="2">
        <f t="shared" si="11"/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2"/>
      <c r="AV4" s="4" t="str">
        <f t="shared" si="12"/>
        <v>M01 - </v>
      </c>
      <c r="AW4" s="4" t="str">
        <f t="shared" si="13"/>
        <v>M02 - </v>
      </c>
      <c r="AX4" s="4" t="str">
        <f t="shared" si="14"/>
        <v>M03 - </v>
      </c>
      <c r="AY4" s="4" t="str">
        <f t="shared" si="15"/>
        <v>M04 - </v>
      </c>
      <c r="AZ4" s="4" t="str">
        <f t="shared" si="16"/>
        <v>M05 - </v>
      </c>
      <c r="BA4" s="4" t="str">
        <f t="shared" si="17"/>
        <v>M06 - </v>
      </c>
      <c r="BB4" s="4" t="str">
        <f t="shared" si="18"/>
        <v>M07 - </v>
      </c>
      <c r="BC4" s="4">
        <f t="shared" si="19"/>
      </c>
      <c r="BD4" s="4" t="str">
        <f t="shared" si="20"/>
        <v>M09 - </v>
      </c>
      <c r="BE4" s="4" t="str">
        <f t="shared" si="21"/>
        <v>M10a - </v>
      </c>
      <c r="BF4" s="4" t="str">
        <f t="shared" si="22"/>
        <v>M10b - </v>
      </c>
      <c r="BG4" s="4">
        <f t="shared" si="23"/>
      </c>
      <c r="BH4" s="4">
        <f t="shared" si="24"/>
      </c>
      <c r="BI4" s="4" t="str">
        <f t="shared" si="25"/>
        <v>M12 - </v>
      </c>
      <c r="BJ4" s="4" t="str">
        <f t="shared" si="26"/>
        <v>M13 - </v>
      </c>
      <c r="BK4" s="4" t="str">
        <f t="shared" si="27"/>
        <v>M14 - </v>
      </c>
      <c r="BL4" s="4" t="str">
        <f t="shared" si="28"/>
        <v>M15 - </v>
      </c>
      <c r="BM4" s="4" t="str">
        <f t="shared" si="29"/>
        <v>M16 - </v>
      </c>
      <c r="BN4" s="4">
        <f t="shared" si="30"/>
      </c>
      <c r="BO4" s="4" t="str">
        <f t="shared" si="31"/>
        <v>M18 - </v>
      </c>
      <c r="BP4" s="4">
        <f t="shared" si="32"/>
      </c>
      <c r="BQ4" s="4">
        <f t="shared" si="33"/>
      </c>
      <c r="BR4" s="4" t="e">
        <f>CONCATENATE(AV4,AW4,AX4,AY4,AZ4,BA4,BB4,BC4,BD4,BE4,BF4,BG4,BH4,BI4,BJ4,BK4,BL4,BM4,BN4,BO4,BP4,BQ4,#REF!)</f>
        <v>#REF!</v>
      </c>
      <c r="BS4" s="4" t="e">
        <f t="shared" si="34"/>
        <v>#REF!</v>
      </c>
    </row>
    <row r="5" spans="1:71" ht="216">
      <c r="A5" s="55">
        <v>2</v>
      </c>
      <c r="B5" s="56">
        <v>3</v>
      </c>
      <c r="C5" s="62" t="s">
        <v>162</v>
      </c>
      <c r="D5" s="66" t="s">
        <v>163</v>
      </c>
      <c r="E5" s="58">
        <f t="shared" si="0"/>
        <v>2.67</v>
      </c>
      <c r="F5" s="58">
        <f t="shared" si="1"/>
        <v>2.5</v>
      </c>
      <c r="G5" s="48">
        <f t="shared" si="2"/>
        <v>7</v>
      </c>
      <c r="H5" s="44" t="str">
        <f t="shared" si="3"/>
        <v>Alto</v>
      </c>
      <c r="I5" s="49" t="s">
        <v>180</v>
      </c>
      <c r="J5" s="56" t="e">
        <f t="shared" si="4"/>
        <v>#REF!</v>
      </c>
      <c r="K5" s="49">
        <f t="shared" si="5"/>
        <v>2</v>
      </c>
      <c r="L5" s="19">
        <v>2</v>
      </c>
      <c r="M5" s="19">
        <v>5</v>
      </c>
      <c r="N5" s="19">
        <v>1</v>
      </c>
      <c r="O5" s="19">
        <v>4</v>
      </c>
      <c r="P5" s="19">
        <v>1</v>
      </c>
      <c r="Q5" s="19">
        <v>3</v>
      </c>
      <c r="R5" s="20">
        <f t="shared" si="6"/>
        <v>2.67</v>
      </c>
      <c r="S5" s="19">
        <v>5</v>
      </c>
      <c r="T5" s="19">
        <v>1</v>
      </c>
      <c r="U5" s="19">
        <v>0</v>
      </c>
      <c r="V5" s="19">
        <v>4</v>
      </c>
      <c r="W5" s="20">
        <f t="shared" si="7"/>
        <v>2.5</v>
      </c>
      <c r="X5" s="20">
        <f t="shared" si="8"/>
        <v>6.675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 t="s">
        <v>203</v>
      </c>
      <c r="AF5" s="2" t="str">
        <f t="shared" si="9"/>
        <v>x</v>
      </c>
      <c r="AG5" s="2" t="s">
        <v>203</v>
      </c>
      <c r="AH5" s="2" t="s">
        <v>203</v>
      </c>
      <c r="AI5" s="2" t="str">
        <f t="shared" si="10"/>
        <v>x</v>
      </c>
      <c r="AJ5" s="2" t="str">
        <f t="shared" si="11"/>
        <v>x</v>
      </c>
      <c r="AK5" s="2"/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2"/>
      <c r="AV5" s="4" t="str">
        <f t="shared" si="12"/>
        <v>M01 - </v>
      </c>
      <c r="AW5" s="4" t="str">
        <f t="shared" si="13"/>
        <v>M02 - </v>
      </c>
      <c r="AX5" s="4" t="str">
        <f t="shared" si="14"/>
        <v>M03 - </v>
      </c>
      <c r="AY5" s="4" t="str">
        <f t="shared" si="15"/>
        <v>M04 - </v>
      </c>
      <c r="AZ5" s="4" t="str">
        <f t="shared" si="16"/>
        <v>M05 - </v>
      </c>
      <c r="BA5" s="4" t="str">
        <f t="shared" si="17"/>
        <v>M06 - </v>
      </c>
      <c r="BB5" s="4" t="str">
        <f t="shared" si="18"/>
        <v>M07 - </v>
      </c>
      <c r="BC5" s="4" t="str">
        <f t="shared" si="19"/>
        <v>M08 - </v>
      </c>
      <c r="BD5" s="4" t="str">
        <f t="shared" si="20"/>
        <v>M09 - </v>
      </c>
      <c r="BE5" s="4" t="str">
        <f t="shared" si="21"/>
        <v>M10a - </v>
      </c>
      <c r="BF5" s="4" t="str">
        <f t="shared" si="22"/>
        <v>M10b - </v>
      </c>
      <c r="BG5" s="4" t="str">
        <f t="shared" si="23"/>
        <v>M10c - </v>
      </c>
      <c r="BH5" s="4">
        <f t="shared" si="24"/>
      </c>
      <c r="BI5" s="4" t="str">
        <f t="shared" si="25"/>
        <v>M12 - </v>
      </c>
      <c r="BJ5" s="4" t="str">
        <f t="shared" si="26"/>
        <v>M13 - </v>
      </c>
      <c r="BK5" s="4" t="str">
        <f t="shared" si="27"/>
        <v>M14 - </v>
      </c>
      <c r="BL5" s="4" t="str">
        <f t="shared" si="28"/>
        <v>M15 - </v>
      </c>
      <c r="BM5" s="4" t="str">
        <f t="shared" si="29"/>
        <v>M16 - </v>
      </c>
      <c r="BN5" s="4">
        <f t="shared" si="30"/>
      </c>
      <c r="BO5" s="4" t="str">
        <f t="shared" si="31"/>
        <v>M18 - </v>
      </c>
      <c r="BP5" s="4">
        <f t="shared" si="32"/>
      </c>
      <c r="BQ5" s="4">
        <f t="shared" si="33"/>
      </c>
      <c r="BR5" s="4" t="e">
        <f>CONCATENATE(AV5,AW5,AX5,AY5,AZ5,BA5,BB5,BC5,BD5,BE5,BF5,BG5,BH5,BI5,BJ5,BK5,BL5,BM5,BN5,BO5,BP5,BQ5,#REF!)</f>
        <v>#REF!</v>
      </c>
      <c r="BS5" s="4" t="e">
        <f t="shared" si="34"/>
        <v>#REF!</v>
      </c>
    </row>
    <row r="6" spans="1:71" ht="243">
      <c r="A6" s="55">
        <v>2</v>
      </c>
      <c r="B6" s="56">
        <v>4</v>
      </c>
      <c r="C6" s="62" t="s">
        <v>164</v>
      </c>
      <c r="D6" s="66" t="s">
        <v>165</v>
      </c>
      <c r="E6" s="58">
        <f t="shared" si="0"/>
        <v>2.67</v>
      </c>
      <c r="F6" s="58">
        <f t="shared" si="1"/>
        <v>3</v>
      </c>
      <c r="G6" s="48">
        <f t="shared" si="2"/>
        <v>8</v>
      </c>
      <c r="H6" s="44" t="str">
        <f t="shared" si="3"/>
        <v>Alto</v>
      </c>
      <c r="I6" s="49" t="s">
        <v>180</v>
      </c>
      <c r="J6" s="56" t="e">
        <f t="shared" si="4"/>
        <v>#REF!</v>
      </c>
      <c r="K6" s="49">
        <f t="shared" si="5"/>
        <v>2</v>
      </c>
      <c r="L6" s="19">
        <v>2</v>
      </c>
      <c r="M6" s="19">
        <v>5</v>
      </c>
      <c r="N6" s="19">
        <v>1</v>
      </c>
      <c r="O6" s="19">
        <v>4</v>
      </c>
      <c r="P6" s="19">
        <v>1</v>
      </c>
      <c r="Q6" s="19">
        <v>3</v>
      </c>
      <c r="R6" s="20">
        <f t="shared" si="6"/>
        <v>2.67</v>
      </c>
      <c r="S6" s="19">
        <v>5</v>
      </c>
      <c r="T6" s="19">
        <v>1</v>
      </c>
      <c r="U6" s="19">
        <v>2</v>
      </c>
      <c r="V6" s="19">
        <v>4</v>
      </c>
      <c r="W6" s="20">
        <f t="shared" si="7"/>
        <v>3</v>
      </c>
      <c r="X6" s="20">
        <f t="shared" si="8"/>
        <v>8.01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 t="s">
        <v>203</v>
      </c>
      <c r="AF6" s="2" t="str">
        <f t="shared" si="9"/>
        <v>x</v>
      </c>
      <c r="AG6" s="2" t="s">
        <v>203</v>
      </c>
      <c r="AH6" s="2" t="s">
        <v>203</v>
      </c>
      <c r="AI6" s="2" t="str">
        <f t="shared" si="10"/>
        <v>x</v>
      </c>
      <c r="AJ6" s="2" t="str">
        <f t="shared" si="11"/>
        <v>x</v>
      </c>
      <c r="AK6" s="2"/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2"/>
      <c r="AV6" s="4" t="str">
        <f t="shared" si="12"/>
        <v>M01 - </v>
      </c>
      <c r="AW6" s="4" t="str">
        <f t="shared" si="13"/>
        <v>M02 - </v>
      </c>
      <c r="AX6" s="4" t="str">
        <f t="shared" si="14"/>
        <v>M03 - </v>
      </c>
      <c r="AY6" s="4" t="str">
        <f t="shared" si="15"/>
        <v>M04 - </v>
      </c>
      <c r="AZ6" s="4" t="str">
        <f t="shared" si="16"/>
        <v>M05 - </v>
      </c>
      <c r="BA6" s="4" t="str">
        <f t="shared" si="17"/>
        <v>M06 - </v>
      </c>
      <c r="BB6" s="4" t="str">
        <f t="shared" si="18"/>
        <v>M07 - </v>
      </c>
      <c r="BC6" s="4" t="str">
        <f t="shared" si="19"/>
        <v>M08 - </v>
      </c>
      <c r="BD6" s="4" t="str">
        <f t="shared" si="20"/>
        <v>M09 - </v>
      </c>
      <c r="BE6" s="4" t="str">
        <f t="shared" si="21"/>
        <v>M10a - </v>
      </c>
      <c r="BF6" s="4" t="str">
        <f t="shared" si="22"/>
        <v>M10b - </v>
      </c>
      <c r="BG6" s="4" t="str">
        <f t="shared" si="23"/>
        <v>M10c - </v>
      </c>
      <c r="BH6" s="4">
        <f t="shared" si="24"/>
      </c>
      <c r="BI6" s="4" t="str">
        <f t="shared" si="25"/>
        <v>M12 - </v>
      </c>
      <c r="BJ6" s="4" t="str">
        <f t="shared" si="26"/>
        <v>M13 - </v>
      </c>
      <c r="BK6" s="4" t="str">
        <f t="shared" si="27"/>
        <v>M14 - </v>
      </c>
      <c r="BL6" s="4" t="str">
        <f t="shared" si="28"/>
        <v>M15 - </v>
      </c>
      <c r="BM6" s="4" t="str">
        <f t="shared" si="29"/>
        <v>M16 - </v>
      </c>
      <c r="BN6" s="4">
        <f t="shared" si="30"/>
      </c>
      <c r="BO6" s="4" t="str">
        <f t="shared" si="31"/>
        <v>M18 - </v>
      </c>
      <c r="BP6" s="4">
        <f t="shared" si="32"/>
      </c>
      <c r="BQ6" s="4">
        <f t="shared" si="33"/>
      </c>
      <c r="BR6" s="4" t="e">
        <f>CONCATENATE(AV6,AW6,AX6,AY6,AZ6,BA6,BB6,BC6,BD6,BE6,BF6,BG6,BH6,BI6,BJ6,BK6,BL6,BM6,BN6,BO6,BP6,BQ6,#REF!)</f>
        <v>#REF!</v>
      </c>
      <c r="BS6" s="4" t="e">
        <f t="shared" si="34"/>
        <v>#REF!</v>
      </c>
    </row>
    <row r="7" spans="1:71" ht="216">
      <c r="A7" s="55">
        <v>2</v>
      </c>
      <c r="B7" s="56">
        <v>5</v>
      </c>
      <c r="C7" s="62" t="s">
        <v>166</v>
      </c>
      <c r="D7" s="66" t="s">
        <v>167</v>
      </c>
      <c r="E7" s="58">
        <f t="shared" si="0"/>
        <v>3.17</v>
      </c>
      <c r="F7" s="58">
        <f t="shared" si="1"/>
        <v>2.5</v>
      </c>
      <c r="G7" s="48">
        <f t="shared" si="2"/>
        <v>8</v>
      </c>
      <c r="H7" s="44" t="str">
        <f t="shared" si="3"/>
        <v>Alto</v>
      </c>
      <c r="I7" s="49" t="s">
        <v>180</v>
      </c>
      <c r="J7" s="56" t="e">
        <f t="shared" si="4"/>
        <v>#REF!</v>
      </c>
      <c r="K7" s="49">
        <f t="shared" si="5"/>
        <v>2</v>
      </c>
      <c r="L7" s="19">
        <v>5</v>
      </c>
      <c r="M7" s="19">
        <v>5</v>
      </c>
      <c r="N7" s="40">
        <v>1</v>
      </c>
      <c r="O7" s="19">
        <v>4</v>
      </c>
      <c r="P7" s="19">
        <v>1</v>
      </c>
      <c r="Q7" s="19">
        <v>3</v>
      </c>
      <c r="R7" s="20">
        <f t="shared" si="6"/>
        <v>3.17</v>
      </c>
      <c r="S7" s="19">
        <v>5</v>
      </c>
      <c r="T7" s="19">
        <v>1</v>
      </c>
      <c r="U7" s="19">
        <v>0</v>
      </c>
      <c r="V7" s="19">
        <v>4</v>
      </c>
      <c r="W7" s="20">
        <f t="shared" si="7"/>
        <v>2.5</v>
      </c>
      <c r="X7" s="20">
        <f t="shared" si="8"/>
        <v>7.925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 t="str">
        <f t="shared" si="9"/>
        <v>x</v>
      </c>
      <c r="AG7" s="2" t="s">
        <v>203</v>
      </c>
      <c r="AH7" s="2" t="s">
        <v>203</v>
      </c>
      <c r="AI7" s="2" t="str">
        <f t="shared" si="10"/>
        <v>x</v>
      </c>
      <c r="AJ7" s="2" t="str">
        <f t="shared" si="11"/>
        <v>x</v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2"/>
      <c r="AV7" s="4" t="str">
        <f t="shared" si="12"/>
        <v>M01 - </v>
      </c>
      <c r="AW7" s="4" t="str">
        <f t="shared" si="13"/>
        <v>M02 - </v>
      </c>
      <c r="AX7" s="4" t="str">
        <f t="shared" si="14"/>
        <v>M03 - </v>
      </c>
      <c r="AY7" s="4" t="str">
        <f t="shared" si="15"/>
        <v>M04 - </v>
      </c>
      <c r="AZ7" s="4" t="str">
        <f t="shared" si="16"/>
        <v>M05 - </v>
      </c>
      <c r="BA7" s="4" t="str">
        <f t="shared" si="17"/>
        <v>M06 - </v>
      </c>
      <c r="BB7" s="4">
        <f t="shared" si="18"/>
      </c>
      <c r="BC7" s="4" t="str">
        <f t="shared" si="19"/>
        <v>M08 - </v>
      </c>
      <c r="BD7" s="4" t="str">
        <f t="shared" si="20"/>
        <v>M09 - </v>
      </c>
      <c r="BE7" s="4" t="str">
        <f t="shared" si="21"/>
        <v>M10a - </v>
      </c>
      <c r="BF7" s="4" t="str">
        <f t="shared" si="22"/>
        <v>M10b - </v>
      </c>
      <c r="BG7" s="4" t="str">
        <f t="shared" si="23"/>
        <v>M10c - </v>
      </c>
      <c r="BH7" s="4">
        <f t="shared" si="24"/>
      </c>
      <c r="BI7" s="4" t="str">
        <f t="shared" si="25"/>
        <v>M12 - </v>
      </c>
      <c r="BJ7" s="4" t="str">
        <f t="shared" si="26"/>
        <v>M13 - </v>
      </c>
      <c r="BK7" s="4" t="str">
        <f t="shared" si="27"/>
        <v>M14 - </v>
      </c>
      <c r="BL7" s="4" t="str">
        <f t="shared" si="28"/>
        <v>M15 - </v>
      </c>
      <c r="BM7" s="4" t="str">
        <f t="shared" si="29"/>
        <v>M16 - </v>
      </c>
      <c r="BN7" s="4">
        <f t="shared" si="30"/>
      </c>
      <c r="BO7" s="4" t="str">
        <f t="shared" si="31"/>
        <v>M18 - </v>
      </c>
      <c r="BP7" s="4">
        <f t="shared" si="32"/>
      </c>
      <c r="BQ7" s="4">
        <f t="shared" si="33"/>
      </c>
      <c r="BR7" s="4" t="e">
        <f>CONCATENATE(AV7,AW7,AX7,AY7,AZ7,BA7,BB7,BC7,BD7,BE7,BF7,BG7,BH7,BI7,BJ7,BK7,BL7,BM7,BN7,BO7,BP7,BQ7,#REF!)</f>
        <v>#REF!</v>
      </c>
      <c r="BS7" s="4" t="e">
        <f t="shared" si="34"/>
        <v>#REF!</v>
      </c>
    </row>
    <row r="8" spans="1:71" ht="40.5">
      <c r="A8" s="55">
        <v>2</v>
      </c>
      <c r="B8" s="56">
        <v>6</v>
      </c>
      <c r="C8" s="62" t="s">
        <v>168</v>
      </c>
      <c r="D8" s="67" t="s">
        <v>169</v>
      </c>
      <c r="E8" s="58">
        <f t="shared" si="0"/>
        <v>2</v>
      </c>
      <c r="F8" s="58">
        <f t="shared" si="1"/>
        <v>3.75</v>
      </c>
      <c r="G8" s="48">
        <f t="shared" si="2"/>
        <v>8</v>
      </c>
      <c r="H8" s="44" t="str">
        <f t="shared" si="3"/>
        <v>Alto</v>
      </c>
      <c r="I8" s="49" t="s">
        <v>180</v>
      </c>
      <c r="J8" s="56" t="e">
        <f t="shared" si="4"/>
        <v>#REF!</v>
      </c>
      <c r="K8" s="49">
        <f t="shared" si="5"/>
        <v>2</v>
      </c>
      <c r="L8" s="19">
        <v>2</v>
      </c>
      <c r="M8" s="19">
        <v>2</v>
      </c>
      <c r="N8" s="19">
        <v>1</v>
      </c>
      <c r="O8" s="19">
        <v>3</v>
      </c>
      <c r="P8" s="19">
        <v>1</v>
      </c>
      <c r="Q8" s="19">
        <v>3</v>
      </c>
      <c r="R8" s="20">
        <f t="shared" si="6"/>
        <v>2</v>
      </c>
      <c r="S8" s="19">
        <v>5</v>
      </c>
      <c r="T8" s="19">
        <v>5</v>
      </c>
      <c r="U8" s="19">
        <v>1</v>
      </c>
      <c r="V8" s="19">
        <v>4</v>
      </c>
      <c r="W8" s="20">
        <f t="shared" si="7"/>
        <v>3.75</v>
      </c>
      <c r="X8" s="20">
        <f t="shared" si="8"/>
        <v>7.5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 t="str">
        <f t="shared" si="9"/>
        <v>x</v>
      </c>
      <c r="AG8" s="2" t="s">
        <v>203</v>
      </c>
      <c r="AH8" s="2" t="s">
        <v>203</v>
      </c>
      <c r="AI8" s="2" t="str">
        <f t="shared" si="10"/>
        <v>x</v>
      </c>
      <c r="AJ8" s="2" t="str">
        <f t="shared" si="11"/>
        <v>x</v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2"/>
      <c r="AV8" s="4" t="str">
        <f t="shared" si="12"/>
        <v>M01 - </v>
      </c>
      <c r="AW8" s="4" t="str">
        <f t="shared" si="13"/>
        <v>M02 - </v>
      </c>
      <c r="AX8" s="4" t="str">
        <f t="shared" si="14"/>
        <v>M03 - </v>
      </c>
      <c r="AY8" s="4" t="str">
        <f t="shared" si="15"/>
        <v>M04 - </v>
      </c>
      <c r="AZ8" s="4" t="str">
        <f t="shared" si="16"/>
        <v>M05 - </v>
      </c>
      <c r="BA8" s="4" t="str">
        <f t="shared" si="17"/>
        <v>M06 - </v>
      </c>
      <c r="BB8" s="4">
        <f t="shared" si="18"/>
      </c>
      <c r="BC8" s="4" t="str">
        <f t="shared" si="19"/>
        <v>M08 - </v>
      </c>
      <c r="BD8" s="4" t="str">
        <f t="shared" si="20"/>
        <v>M09 - </v>
      </c>
      <c r="BE8" s="4" t="str">
        <f t="shared" si="21"/>
        <v>M10a - </v>
      </c>
      <c r="BF8" s="4" t="str">
        <f t="shared" si="22"/>
        <v>M10b - </v>
      </c>
      <c r="BG8" s="4" t="str">
        <f t="shared" si="23"/>
        <v>M10c - </v>
      </c>
      <c r="BH8" s="4">
        <f t="shared" si="24"/>
      </c>
      <c r="BI8" s="4" t="str">
        <f t="shared" si="25"/>
        <v>M12 - </v>
      </c>
      <c r="BJ8" s="4" t="str">
        <f t="shared" si="26"/>
        <v>M13 - </v>
      </c>
      <c r="BK8" s="4" t="str">
        <f t="shared" si="27"/>
        <v>M14 - </v>
      </c>
      <c r="BL8" s="4" t="str">
        <f t="shared" si="28"/>
        <v>M15 - </v>
      </c>
      <c r="BM8" s="4" t="str">
        <f t="shared" si="29"/>
        <v>M16 - </v>
      </c>
      <c r="BN8" s="4">
        <f t="shared" si="30"/>
      </c>
      <c r="BO8" s="4" t="str">
        <f t="shared" si="31"/>
        <v>M18 - </v>
      </c>
      <c r="BP8" s="4">
        <f t="shared" si="32"/>
      </c>
      <c r="BQ8" s="4">
        <f t="shared" si="33"/>
      </c>
      <c r="BR8" s="4" t="e">
        <f>CONCATENATE(AV8,AW8,AX8,AY8,AZ8,BA8,BB8,BC8,BD8,BE8,BF8,BG8,BH8,BI8,BJ8,BK8,BL8,BM8,BN8,BO8,BP8,BQ8,#REF!)</f>
        <v>#REF!</v>
      </c>
      <c r="BS8" s="4" t="e">
        <f t="shared" si="34"/>
        <v>#REF!</v>
      </c>
    </row>
    <row r="9" spans="1:71" ht="40.5">
      <c r="A9" s="55">
        <v>2</v>
      </c>
      <c r="B9" s="56">
        <v>7</v>
      </c>
      <c r="C9" s="62" t="s">
        <v>170</v>
      </c>
      <c r="D9" s="67" t="s">
        <v>171</v>
      </c>
      <c r="E9" s="58">
        <f t="shared" si="0"/>
        <v>2.17</v>
      </c>
      <c r="F9" s="58">
        <f t="shared" si="1"/>
        <v>2.5</v>
      </c>
      <c r="G9" s="48">
        <f t="shared" si="2"/>
        <v>5</v>
      </c>
      <c r="H9" s="44" t="str">
        <f t="shared" si="3"/>
        <v>Medio</v>
      </c>
      <c r="I9" s="49" t="s">
        <v>180</v>
      </c>
      <c r="J9" s="56" t="e">
        <f t="shared" si="4"/>
        <v>#REF!</v>
      </c>
      <c r="K9" s="49">
        <v>1</v>
      </c>
      <c r="L9" s="19">
        <v>2</v>
      </c>
      <c r="M9" s="19">
        <v>2</v>
      </c>
      <c r="N9" s="19">
        <v>1</v>
      </c>
      <c r="O9" s="19">
        <v>4</v>
      </c>
      <c r="P9" s="19">
        <v>1</v>
      </c>
      <c r="Q9" s="19">
        <v>3</v>
      </c>
      <c r="R9" s="20">
        <f t="shared" si="6"/>
        <v>2.17</v>
      </c>
      <c r="S9" s="19">
        <v>5</v>
      </c>
      <c r="T9" s="19">
        <v>1</v>
      </c>
      <c r="U9" s="19">
        <v>0</v>
      </c>
      <c r="V9" s="19">
        <v>4</v>
      </c>
      <c r="W9" s="20">
        <f t="shared" si="7"/>
        <v>2.5</v>
      </c>
      <c r="X9" s="20">
        <f t="shared" si="8"/>
        <v>5.425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>
        <f t="shared" si="9"/>
      </c>
      <c r="AG9" s="2" t="s">
        <v>203</v>
      </c>
      <c r="AH9" s="2" t="s">
        <v>203</v>
      </c>
      <c r="AI9" s="2" t="str">
        <f t="shared" si="10"/>
        <v>x</v>
      </c>
      <c r="AJ9" s="2">
        <f t="shared" si="11"/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2"/>
      <c r="AV9" s="4" t="str">
        <f t="shared" si="12"/>
        <v>M01 - </v>
      </c>
      <c r="AW9" s="4" t="str">
        <f t="shared" si="13"/>
        <v>M02 - </v>
      </c>
      <c r="AX9" s="4" t="str">
        <f t="shared" si="14"/>
        <v>M03 - </v>
      </c>
      <c r="AY9" s="4" t="str">
        <f t="shared" si="15"/>
        <v>M04 - </v>
      </c>
      <c r="AZ9" s="4" t="str">
        <f t="shared" si="16"/>
        <v>M05 - </v>
      </c>
      <c r="BA9" s="4" t="str">
        <f t="shared" si="17"/>
        <v>M06 - </v>
      </c>
      <c r="BB9" s="4">
        <f t="shared" si="18"/>
      </c>
      <c r="BC9" s="4">
        <f t="shared" si="19"/>
      </c>
      <c r="BD9" s="4" t="str">
        <f t="shared" si="20"/>
        <v>M09 - </v>
      </c>
      <c r="BE9" s="4" t="str">
        <f t="shared" si="21"/>
        <v>M10a - </v>
      </c>
      <c r="BF9" s="4" t="str">
        <f t="shared" si="22"/>
        <v>M10b - </v>
      </c>
      <c r="BG9" s="4">
        <f t="shared" si="23"/>
      </c>
      <c r="BH9" s="4">
        <f t="shared" si="24"/>
      </c>
      <c r="BI9" s="4" t="str">
        <f t="shared" si="25"/>
        <v>M12 - </v>
      </c>
      <c r="BJ9" s="4" t="str">
        <f t="shared" si="26"/>
        <v>M13 - </v>
      </c>
      <c r="BK9" s="4" t="str">
        <f t="shared" si="27"/>
        <v>M14 - </v>
      </c>
      <c r="BL9" s="4" t="str">
        <f t="shared" si="28"/>
        <v>M15 - </v>
      </c>
      <c r="BM9" s="4" t="str">
        <f t="shared" si="29"/>
        <v>M16 - </v>
      </c>
      <c r="BN9" s="4">
        <f t="shared" si="30"/>
      </c>
      <c r="BO9" s="4" t="str">
        <f t="shared" si="31"/>
        <v>M18 - </v>
      </c>
      <c r="BP9" s="4">
        <f t="shared" si="32"/>
      </c>
      <c r="BQ9" s="4">
        <f t="shared" si="33"/>
      </c>
      <c r="BR9" s="4" t="e">
        <f>CONCATENATE(AV9,AW9,AX9,AY9,AZ9,BA9,BB9,BC9,BD9,BE9,BF9,BG9,BH9,BI9,BJ9,BK9,BL9,BM9,BN9,BO9,BP9,BQ9,#REF!)</f>
        <v>#REF!</v>
      </c>
      <c r="BS9" s="4" t="e">
        <f t="shared" si="34"/>
        <v>#REF!</v>
      </c>
    </row>
    <row r="10" spans="1:71" ht="81">
      <c r="A10" s="55">
        <v>2</v>
      </c>
      <c r="B10" s="56">
        <v>8</v>
      </c>
      <c r="C10" s="62" t="s">
        <v>172</v>
      </c>
      <c r="D10" s="67" t="s">
        <v>173</v>
      </c>
      <c r="E10" s="58">
        <f t="shared" si="0"/>
        <v>2.67</v>
      </c>
      <c r="F10" s="58">
        <f t="shared" si="1"/>
        <v>2.5</v>
      </c>
      <c r="G10" s="48">
        <f t="shared" si="2"/>
        <v>7</v>
      </c>
      <c r="H10" s="44" t="str">
        <f t="shared" si="3"/>
        <v>Alto</v>
      </c>
      <c r="I10" s="49" t="s">
        <v>180</v>
      </c>
      <c r="J10" s="56" t="e">
        <f t="shared" si="4"/>
        <v>#REF!</v>
      </c>
      <c r="K10" s="49">
        <v>1</v>
      </c>
      <c r="L10" s="19">
        <v>2</v>
      </c>
      <c r="M10" s="19">
        <v>5</v>
      </c>
      <c r="N10" s="19">
        <v>1</v>
      </c>
      <c r="O10" s="19">
        <v>4</v>
      </c>
      <c r="P10" s="19">
        <v>1</v>
      </c>
      <c r="Q10" s="19">
        <v>3</v>
      </c>
      <c r="R10" s="20">
        <f t="shared" si="6"/>
        <v>2.67</v>
      </c>
      <c r="S10" s="19">
        <v>5</v>
      </c>
      <c r="T10" s="19">
        <v>1</v>
      </c>
      <c r="U10" s="19">
        <v>0</v>
      </c>
      <c r="V10" s="19">
        <v>4</v>
      </c>
      <c r="W10" s="20">
        <f t="shared" si="7"/>
        <v>2.5</v>
      </c>
      <c r="X10" s="20">
        <f t="shared" si="8"/>
        <v>6.675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 t="s">
        <v>203</v>
      </c>
      <c r="AF10" s="2" t="str">
        <f t="shared" si="9"/>
        <v>x</v>
      </c>
      <c r="AG10" s="2" t="s">
        <v>203</v>
      </c>
      <c r="AH10" s="2" t="s">
        <v>203</v>
      </c>
      <c r="AI10" s="2" t="str">
        <f t="shared" si="10"/>
        <v>x</v>
      </c>
      <c r="AJ10" s="2" t="str">
        <f t="shared" si="11"/>
        <v>x</v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2"/>
      <c r="AV10" s="4" t="str">
        <f t="shared" si="12"/>
        <v>M01 - </v>
      </c>
      <c r="AW10" s="4" t="str">
        <f t="shared" si="13"/>
        <v>M02 - </v>
      </c>
      <c r="AX10" s="4" t="str">
        <f t="shared" si="14"/>
        <v>M03 - </v>
      </c>
      <c r="AY10" s="4" t="str">
        <f t="shared" si="15"/>
        <v>M04 - </v>
      </c>
      <c r="AZ10" s="4" t="str">
        <f t="shared" si="16"/>
        <v>M05 - </v>
      </c>
      <c r="BA10" s="4" t="str">
        <f t="shared" si="17"/>
        <v>M06 - </v>
      </c>
      <c r="BB10" s="4" t="str">
        <f t="shared" si="18"/>
        <v>M07 - </v>
      </c>
      <c r="BC10" s="4" t="str">
        <f t="shared" si="19"/>
        <v>M08 - </v>
      </c>
      <c r="BD10" s="4" t="str">
        <f t="shared" si="20"/>
        <v>M09 - </v>
      </c>
      <c r="BE10" s="4" t="str">
        <f t="shared" si="21"/>
        <v>M10a - </v>
      </c>
      <c r="BF10" s="4" t="str">
        <f t="shared" si="22"/>
        <v>M10b - </v>
      </c>
      <c r="BG10" s="4" t="str">
        <f t="shared" si="23"/>
        <v>M10c - </v>
      </c>
      <c r="BH10" s="4">
        <f t="shared" si="24"/>
      </c>
      <c r="BI10" s="4" t="str">
        <f t="shared" si="25"/>
        <v>M12 - </v>
      </c>
      <c r="BJ10" s="4" t="str">
        <f t="shared" si="26"/>
        <v>M13 - </v>
      </c>
      <c r="BK10" s="4" t="str">
        <f t="shared" si="27"/>
        <v>M14 - </v>
      </c>
      <c r="BL10" s="4" t="str">
        <f t="shared" si="28"/>
        <v>M15 - </v>
      </c>
      <c r="BM10" s="4" t="str">
        <f t="shared" si="29"/>
        <v>M16 - </v>
      </c>
      <c r="BN10" s="4">
        <f t="shared" si="30"/>
      </c>
      <c r="BO10" s="4" t="str">
        <f t="shared" si="31"/>
        <v>M18 - </v>
      </c>
      <c r="BP10" s="4">
        <f t="shared" si="32"/>
      </c>
      <c r="BQ10" s="4">
        <f t="shared" si="33"/>
      </c>
      <c r="BR10" s="4" t="e">
        <f>CONCATENATE(AV10,AW10,AX10,AY10,AZ10,BA10,BB10,BC10,BD10,BE10,BF10,BG10,BH10,BI10,BJ10,BK10,BL10,BM10,BN10,BO10,BP10,BQ10,#REF!)</f>
        <v>#REF!</v>
      </c>
      <c r="BS10" s="4" t="e">
        <f t="shared" si="34"/>
        <v>#REF!</v>
      </c>
    </row>
    <row r="11" spans="1:11" ht="27.75" customHeight="1">
      <c r="A11" s="73" t="s">
        <v>217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</sheetData>
  <sheetProtection selectLockedCells="1" selectUnlockedCells="1"/>
  <mergeCells count="7">
    <mergeCell ref="A11:K11"/>
    <mergeCell ref="Y1:AU1"/>
    <mergeCell ref="AV1:BS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"/>
  <sheetViews>
    <sheetView view="pageBreakPreview" zoomScale="75" zoomScaleSheetLayoutView="75" zoomScalePageLayoutView="0" workbookViewId="0" topLeftCell="A1">
      <pane xSplit="7" ySplit="2" topLeftCell="H1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U2" sqref="AU1:AU65536"/>
    </sheetView>
  </sheetViews>
  <sheetFormatPr defaultColWidth="9.140625" defaultRowHeight="12.75"/>
  <cols>
    <col min="1" max="1" width="14.00390625" style="12" customWidth="1"/>
    <col min="2" max="2" width="3.140625" style="12" customWidth="1"/>
    <col min="3" max="3" width="25.7109375" style="9" customWidth="1"/>
    <col min="4" max="4" width="20.7109375" style="9" customWidth="1"/>
    <col min="5" max="7" width="5.28125" style="9" customWidth="1"/>
    <col min="8" max="8" width="11.7109375" style="12" customWidth="1"/>
    <col min="9" max="9" width="21.7109375" style="9" customWidth="1"/>
    <col min="10" max="10" width="21.7109375" style="12" customWidth="1"/>
    <col min="11" max="11" width="12.7109375" style="12" customWidth="1"/>
    <col min="12" max="24" width="9.140625" style="11" customWidth="1"/>
    <col min="25" max="45" width="9.140625" style="34" customWidth="1"/>
    <col min="46" max="68" width="9.140625" style="11" customWidth="1"/>
    <col min="69" max="70" width="22.8515625" style="11" customWidth="1"/>
    <col min="71" max="16384" width="9.140625" style="11" customWidth="1"/>
  </cols>
  <sheetData>
    <row r="1" spans="1:70" ht="57.75" customHeight="1">
      <c r="A1" s="81" t="s">
        <v>214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 t="s">
        <v>133</v>
      </c>
      <c r="M1" s="82"/>
      <c r="N1" s="82"/>
      <c r="O1" s="82"/>
      <c r="P1" s="82"/>
      <c r="Q1" s="82"/>
      <c r="R1" s="82"/>
      <c r="S1" s="82" t="s">
        <v>134</v>
      </c>
      <c r="T1" s="82"/>
      <c r="U1" s="82"/>
      <c r="V1" s="82"/>
      <c r="W1" s="82"/>
      <c r="X1" s="82" t="s">
        <v>135</v>
      </c>
      <c r="Y1" s="76" t="s">
        <v>182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8" t="s">
        <v>204</v>
      </c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80"/>
    </row>
    <row r="2" spans="1:70" s="10" customFormat="1" ht="78.75">
      <c r="A2" s="26" t="s">
        <v>0</v>
      </c>
      <c r="B2" s="32" t="s">
        <v>1</v>
      </c>
      <c r="C2" s="31" t="s">
        <v>2</v>
      </c>
      <c r="D2" s="26" t="s">
        <v>3</v>
      </c>
      <c r="E2" s="24" t="s">
        <v>4</v>
      </c>
      <c r="F2" s="24" t="s">
        <v>5</v>
      </c>
      <c r="G2" s="24" t="s">
        <v>6</v>
      </c>
      <c r="H2" s="26" t="s">
        <v>7</v>
      </c>
      <c r="I2" s="26" t="s">
        <v>103</v>
      </c>
      <c r="J2" s="26" t="s">
        <v>179</v>
      </c>
      <c r="K2" s="26" t="s">
        <v>208</v>
      </c>
      <c r="L2" s="18" t="s">
        <v>136</v>
      </c>
      <c r="M2" s="18" t="s">
        <v>137</v>
      </c>
      <c r="N2" s="18" t="s">
        <v>138</v>
      </c>
      <c r="O2" s="18" t="s">
        <v>139</v>
      </c>
      <c r="P2" s="18" t="s">
        <v>140</v>
      </c>
      <c r="Q2" s="18" t="s">
        <v>141</v>
      </c>
      <c r="R2" s="18" t="s">
        <v>142</v>
      </c>
      <c r="S2" s="18" t="s">
        <v>143</v>
      </c>
      <c r="T2" s="18" t="s">
        <v>144</v>
      </c>
      <c r="U2" s="18" t="s">
        <v>145</v>
      </c>
      <c r="V2" s="18" t="s">
        <v>146</v>
      </c>
      <c r="W2" s="18" t="s">
        <v>142</v>
      </c>
      <c r="X2" s="82"/>
      <c r="Y2" s="6" t="s">
        <v>183</v>
      </c>
      <c r="Z2" s="6" t="s">
        <v>184</v>
      </c>
      <c r="AA2" s="6" t="s">
        <v>185</v>
      </c>
      <c r="AB2" s="6" t="s">
        <v>186</v>
      </c>
      <c r="AC2" s="6" t="s">
        <v>187</v>
      </c>
      <c r="AD2" s="6" t="s">
        <v>188</v>
      </c>
      <c r="AE2" s="6" t="s">
        <v>189</v>
      </c>
      <c r="AF2" s="6" t="s">
        <v>190</v>
      </c>
      <c r="AG2" s="6" t="s">
        <v>191</v>
      </c>
      <c r="AH2" s="6" t="s">
        <v>205</v>
      </c>
      <c r="AI2" s="6" t="s">
        <v>206</v>
      </c>
      <c r="AJ2" s="6" t="s">
        <v>207</v>
      </c>
      <c r="AK2" s="6" t="s">
        <v>192</v>
      </c>
      <c r="AL2" s="6" t="s">
        <v>193</v>
      </c>
      <c r="AM2" s="6" t="s">
        <v>194</v>
      </c>
      <c r="AN2" s="6" t="s">
        <v>195</v>
      </c>
      <c r="AO2" s="6" t="s">
        <v>196</v>
      </c>
      <c r="AP2" s="6" t="s">
        <v>197</v>
      </c>
      <c r="AQ2" s="6" t="s">
        <v>198</v>
      </c>
      <c r="AR2" s="6" t="s">
        <v>199</v>
      </c>
      <c r="AS2" s="6" t="s">
        <v>200</v>
      </c>
      <c r="AT2" s="6" t="s">
        <v>201</v>
      </c>
      <c r="AU2" s="6" t="s">
        <v>183</v>
      </c>
      <c r="AV2" s="6" t="s">
        <v>184</v>
      </c>
      <c r="AW2" s="6" t="s">
        <v>185</v>
      </c>
      <c r="AX2" s="6" t="s">
        <v>186</v>
      </c>
      <c r="AY2" s="6" t="s">
        <v>187</v>
      </c>
      <c r="AZ2" s="6" t="s">
        <v>188</v>
      </c>
      <c r="BA2" s="6" t="s">
        <v>189</v>
      </c>
      <c r="BB2" s="6" t="s">
        <v>190</v>
      </c>
      <c r="BC2" s="6" t="s">
        <v>191</v>
      </c>
      <c r="BD2" s="6" t="s">
        <v>205</v>
      </c>
      <c r="BE2" s="6" t="s">
        <v>206</v>
      </c>
      <c r="BF2" s="6" t="s">
        <v>207</v>
      </c>
      <c r="BG2" s="6" t="s">
        <v>192</v>
      </c>
      <c r="BH2" s="6" t="s">
        <v>193</v>
      </c>
      <c r="BI2" s="6" t="s">
        <v>194</v>
      </c>
      <c r="BJ2" s="6" t="s">
        <v>195</v>
      </c>
      <c r="BK2" s="6" t="s">
        <v>196</v>
      </c>
      <c r="BL2" s="6" t="s">
        <v>197</v>
      </c>
      <c r="BM2" s="6" t="s">
        <v>198</v>
      </c>
      <c r="BN2" s="6" t="s">
        <v>199</v>
      </c>
      <c r="BO2" s="6" t="s">
        <v>200</v>
      </c>
      <c r="BP2" s="6" t="s">
        <v>201</v>
      </c>
      <c r="BQ2" s="6"/>
      <c r="BR2" s="6"/>
    </row>
    <row r="3" spans="1:70" s="10" customFormat="1" ht="27">
      <c r="A3" s="44">
        <v>2</v>
      </c>
      <c r="B3" s="45">
        <v>1</v>
      </c>
      <c r="C3" s="50" t="s">
        <v>104</v>
      </c>
      <c r="D3" s="50" t="s">
        <v>105</v>
      </c>
      <c r="E3" s="58">
        <f>R3</f>
        <v>2.5</v>
      </c>
      <c r="F3" s="58">
        <f>W3</f>
        <v>2.5</v>
      </c>
      <c r="G3" s="48">
        <f>ROUND(X3,0)</f>
        <v>6</v>
      </c>
      <c r="H3" s="44" t="str">
        <f>IF(G3&lt;1,"Nullo",IF(G3&lt;=3,"Basso",IF(G3&lt;=6,"Medio",IF(G3&lt;=15,"Alto","Molto alto"))))</f>
        <v>Medio</v>
      </c>
      <c r="I3" s="49" t="s">
        <v>180</v>
      </c>
      <c r="J3" s="45" t="e">
        <f>BR3</f>
        <v>#REF!</v>
      </c>
      <c r="K3" s="49">
        <f aca="true" t="shared" si="0" ref="K3:K14">A3</f>
        <v>2</v>
      </c>
      <c r="L3" s="19">
        <v>2</v>
      </c>
      <c r="M3" s="19">
        <v>5</v>
      </c>
      <c r="N3" s="19">
        <v>1</v>
      </c>
      <c r="O3" s="19">
        <v>3</v>
      </c>
      <c r="P3" s="19">
        <v>1</v>
      </c>
      <c r="Q3" s="19">
        <v>3</v>
      </c>
      <c r="R3" s="20">
        <f aca="true" t="shared" si="1" ref="R3:R9">ROUND(AVERAGE(L3:Q3),2)</f>
        <v>2.5</v>
      </c>
      <c r="S3" s="19">
        <v>5</v>
      </c>
      <c r="T3" s="19">
        <v>1</v>
      </c>
      <c r="U3" s="19">
        <v>0</v>
      </c>
      <c r="V3" s="19">
        <v>4</v>
      </c>
      <c r="W3" s="20">
        <f aca="true" t="shared" si="2" ref="W3:W9">ROUND(AVERAGE(S3:V3),2)</f>
        <v>2.5</v>
      </c>
      <c r="X3" s="20">
        <f aca="true" t="shared" si="3" ref="X3:X9">R3*W3</f>
        <v>6.25</v>
      </c>
      <c r="Y3" s="2" t="s">
        <v>203</v>
      </c>
      <c r="Z3" s="2" t="s">
        <v>203</v>
      </c>
      <c r="AA3" s="2" t="s">
        <v>203</v>
      </c>
      <c r="AB3" s="2" t="s">
        <v>203</v>
      </c>
      <c r="AC3" s="2" t="s">
        <v>203</v>
      </c>
      <c r="AD3" s="2" t="s">
        <v>203</v>
      </c>
      <c r="AE3" s="2"/>
      <c r="AF3" s="2">
        <f>IF(G3&gt;=7,"x","")</f>
      </c>
      <c r="AG3" s="2" t="s">
        <v>203</v>
      </c>
      <c r="AH3" s="2" t="s">
        <v>203</v>
      </c>
      <c r="AI3" s="2" t="str">
        <f>IF(G3&gt;=4,IF(G3&lt;=15,"x",""),"")</f>
        <v>x</v>
      </c>
      <c r="AJ3" s="2">
        <f>IF(G3&gt;=7,IF(G3&lt;=25,"x",""),"")</f>
      </c>
      <c r="AK3" s="2"/>
      <c r="AL3" s="2" t="s">
        <v>203</v>
      </c>
      <c r="AM3" s="2" t="s">
        <v>203</v>
      </c>
      <c r="AN3" s="2" t="s">
        <v>203</v>
      </c>
      <c r="AO3" s="2" t="s">
        <v>203</v>
      </c>
      <c r="AP3" s="2" t="s">
        <v>203</v>
      </c>
      <c r="AQ3" s="2"/>
      <c r="AR3" s="2" t="s">
        <v>203</v>
      </c>
      <c r="AS3" s="2"/>
      <c r="AT3" s="2"/>
      <c r="AU3" s="4" t="str">
        <f aca="true" t="shared" si="4" ref="AU3:BD3">IF(Y3="x",CONCATENATE(Y$2," - "),"")</f>
        <v>M01 - </v>
      </c>
      <c r="AV3" s="4" t="str">
        <f t="shared" si="4"/>
        <v>M02 - </v>
      </c>
      <c r="AW3" s="4" t="str">
        <f t="shared" si="4"/>
        <v>M03 - </v>
      </c>
      <c r="AX3" s="4" t="str">
        <f t="shared" si="4"/>
        <v>M04 - </v>
      </c>
      <c r="AY3" s="4" t="str">
        <f t="shared" si="4"/>
        <v>M05 - </v>
      </c>
      <c r="AZ3" s="4" t="str">
        <f t="shared" si="4"/>
        <v>M06 - </v>
      </c>
      <c r="BA3" s="4">
        <f t="shared" si="4"/>
      </c>
      <c r="BB3" s="4">
        <f t="shared" si="4"/>
      </c>
      <c r="BC3" s="4" t="str">
        <f t="shared" si="4"/>
        <v>M09 - </v>
      </c>
      <c r="BD3" s="4" t="str">
        <f t="shared" si="4"/>
        <v>M10a - </v>
      </c>
      <c r="BE3" s="4" t="str">
        <f aca="true" t="shared" si="5" ref="BE3:BP3">IF(AI3="x",CONCATENATE(AI$2," - "),"")</f>
        <v>M10b - </v>
      </c>
      <c r="BF3" s="4">
        <f t="shared" si="5"/>
      </c>
      <c r="BG3" s="4">
        <f t="shared" si="5"/>
      </c>
      <c r="BH3" s="4" t="str">
        <f t="shared" si="5"/>
        <v>M12 - </v>
      </c>
      <c r="BI3" s="4" t="str">
        <f t="shared" si="5"/>
        <v>M13 - </v>
      </c>
      <c r="BJ3" s="4" t="str">
        <f t="shared" si="5"/>
        <v>M14 - </v>
      </c>
      <c r="BK3" s="4" t="str">
        <f t="shared" si="5"/>
        <v>M15 - </v>
      </c>
      <c r="BL3" s="4" t="str">
        <f t="shared" si="5"/>
        <v>M16 - </v>
      </c>
      <c r="BM3" s="4">
        <f t="shared" si="5"/>
      </c>
      <c r="BN3" s="4" t="str">
        <f t="shared" si="5"/>
        <v>M18 - </v>
      </c>
      <c r="BO3" s="4">
        <f t="shared" si="5"/>
      </c>
      <c r="BP3" s="4">
        <f t="shared" si="5"/>
      </c>
      <c r="BQ3" s="4" t="e">
        <f>CONCATENATE(AU3,AV3,AW3,AX3,AY3,AZ3,BA3,BB3,BC3,BD3,BE3,BF3,BG3,BH3,BI3,BJ3,BK3,BL3,BM3,BN3,BO3,BP3,#REF!)</f>
        <v>#REF!</v>
      </c>
      <c r="BR3" s="4" t="e">
        <f>LEFT(BQ3,LEN(BQ3)-2)</f>
        <v>#REF!</v>
      </c>
    </row>
    <row r="4" spans="1:70" s="10" customFormat="1" ht="40.5">
      <c r="A4" s="68">
        <v>2</v>
      </c>
      <c r="B4" s="69">
        <v>2</v>
      </c>
      <c r="C4" s="70" t="s">
        <v>106</v>
      </c>
      <c r="D4" s="70" t="s">
        <v>107</v>
      </c>
      <c r="E4" s="58">
        <f aca="true" t="shared" si="6" ref="E4:E14">R4</f>
        <v>2.5</v>
      </c>
      <c r="F4" s="58">
        <f aca="true" t="shared" si="7" ref="F4:F14">W4</f>
        <v>2.5</v>
      </c>
      <c r="G4" s="48">
        <f aca="true" t="shared" si="8" ref="G4:G14">ROUND(X4,0)</f>
        <v>6</v>
      </c>
      <c r="H4" s="44" t="str">
        <f aca="true" t="shared" si="9" ref="H4:H14">IF(G4&lt;1,"Nullo",IF(G4&lt;=3,"Basso",IF(G4&lt;=6,"Medio",IF(G4&lt;=15,"Alto","Molto alto"))))</f>
        <v>Medio</v>
      </c>
      <c r="I4" s="49" t="s">
        <v>180</v>
      </c>
      <c r="J4" s="45" t="e">
        <f aca="true" t="shared" si="10" ref="J4:J14">BR4</f>
        <v>#REF!</v>
      </c>
      <c r="K4" s="49">
        <f t="shared" si="0"/>
        <v>2</v>
      </c>
      <c r="L4" s="19">
        <v>2</v>
      </c>
      <c r="M4" s="19">
        <v>5</v>
      </c>
      <c r="N4" s="19">
        <v>1</v>
      </c>
      <c r="O4" s="19">
        <v>3</v>
      </c>
      <c r="P4" s="19">
        <v>1</v>
      </c>
      <c r="Q4" s="19">
        <v>3</v>
      </c>
      <c r="R4" s="20">
        <f t="shared" si="1"/>
        <v>2.5</v>
      </c>
      <c r="S4" s="19">
        <v>5</v>
      </c>
      <c r="T4" s="19">
        <v>1</v>
      </c>
      <c r="U4" s="19">
        <v>0</v>
      </c>
      <c r="V4" s="19">
        <v>4</v>
      </c>
      <c r="W4" s="20">
        <f t="shared" si="2"/>
        <v>2.5</v>
      </c>
      <c r="X4" s="20">
        <f t="shared" si="3"/>
        <v>6.25</v>
      </c>
      <c r="Y4" s="2" t="s">
        <v>203</v>
      </c>
      <c r="Z4" s="2" t="s">
        <v>203</v>
      </c>
      <c r="AA4" s="2" t="s">
        <v>203</v>
      </c>
      <c r="AB4" s="2" t="s">
        <v>203</v>
      </c>
      <c r="AC4" s="2" t="s">
        <v>203</v>
      </c>
      <c r="AD4" s="2" t="s">
        <v>203</v>
      </c>
      <c r="AE4" s="2"/>
      <c r="AF4" s="2">
        <f aca="true" t="shared" si="11" ref="AF4:AF14">IF(G4&gt;=7,"x","")</f>
      </c>
      <c r="AG4" s="2" t="s">
        <v>203</v>
      </c>
      <c r="AH4" s="2" t="s">
        <v>203</v>
      </c>
      <c r="AI4" s="2" t="str">
        <f aca="true" t="shared" si="12" ref="AI4:AI14">IF(G4&gt;=4,IF(G4&lt;=15,"x",""),"")</f>
        <v>x</v>
      </c>
      <c r="AJ4" s="2">
        <f aca="true" t="shared" si="13" ref="AJ4:AJ14">IF(G4&gt;=7,IF(G4&lt;=25,"x",""),"")</f>
      </c>
      <c r="AK4" s="2"/>
      <c r="AL4" s="2" t="s">
        <v>203</v>
      </c>
      <c r="AM4" s="2" t="s">
        <v>203</v>
      </c>
      <c r="AN4" s="2" t="s">
        <v>203</v>
      </c>
      <c r="AO4" s="2" t="s">
        <v>203</v>
      </c>
      <c r="AP4" s="2" t="s">
        <v>203</v>
      </c>
      <c r="AQ4" s="2"/>
      <c r="AR4" s="2" t="s">
        <v>203</v>
      </c>
      <c r="AS4" s="2"/>
      <c r="AT4" s="2"/>
      <c r="AU4" s="4" t="str">
        <f aca="true" t="shared" si="14" ref="AU4:AU14">IF(Y4="x",CONCATENATE(Y$2," - "),"")</f>
        <v>M01 - </v>
      </c>
      <c r="AV4" s="4" t="str">
        <f aca="true" t="shared" si="15" ref="AV4:AV14">IF(Z4="x",CONCATENATE(Z$2," - "),"")</f>
        <v>M02 - </v>
      </c>
      <c r="AW4" s="4" t="str">
        <f aca="true" t="shared" si="16" ref="AW4:AW14">IF(AA4="x",CONCATENATE(AA$2," - "),"")</f>
        <v>M03 - </v>
      </c>
      <c r="AX4" s="4" t="str">
        <f aca="true" t="shared" si="17" ref="AX4:AX14">IF(AB4="x",CONCATENATE(AB$2," - "),"")</f>
        <v>M04 - </v>
      </c>
      <c r="AY4" s="4" t="str">
        <f aca="true" t="shared" si="18" ref="AY4:AY14">IF(AC4="x",CONCATENATE(AC$2," - "),"")</f>
        <v>M05 - </v>
      </c>
      <c r="AZ4" s="4" t="str">
        <f aca="true" t="shared" si="19" ref="AZ4:AZ14">IF(AD4="x",CONCATENATE(AD$2," - "),"")</f>
        <v>M06 - </v>
      </c>
      <c r="BA4" s="4">
        <f aca="true" t="shared" si="20" ref="BA4:BA14">IF(AE4="x",CONCATENATE(AE$2," - "),"")</f>
      </c>
      <c r="BB4" s="4">
        <f aca="true" t="shared" si="21" ref="BB4:BB14">IF(AF4="x",CONCATENATE(AF$2," - "),"")</f>
      </c>
      <c r="BC4" s="4" t="str">
        <f aca="true" t="shared" si="22" ref="BC4:BC14">IF(AG4="x",CONCATENATE(AG$2," - "),"")</f>
        <v>M09 - </v>
      </c>
      <c r="BD4" s="4" t="str">
        <f aca="true" t="shared" si="23" ref="BD4:BD14">IF(AH4="x",CONCATENATE(AH$2," - "),"")</f>
        <v>M10a - </v>
      </c>
      <c r="BE4" s="4" t="str">
        <f aca="true" t="shared" si="24" ref="BE4:BE14">IF(AI4="x",CONCATENATE(AI$2," - "),"")</f>
        <v>M10b - </v>
      </c>
      <c r="BF4" s="4">
        <f aca="true" t="shared" si="25" ref="BF4:BF14">IF(AJ4="x",CONCATENATE(AJ$2," - "),"")</f>
      </c>
      <c r="BG4" s="4">
        <f aca="true" t="shared" si="26" ref="BG4:BG14">IF(AK4="x",CONCATENATE(AK$2," - "),"")</f>
      </c>
      <c r="BH4" s="4" t="str">
        <f aca="true" t="shared" si="27" ref="BH4:BH14">IF(AL4="x",CONCATENATE(AL$2," - "),"")</f>
        <v>M12 - </v>
      </c>
      <c r="BI4" s="4" t="str">
        <f aca="true" t="shared" si="28" ref="BI4:BI14">IF(AM4="x",CONCATENATE(AM$2," - "),"")</f>
        <v>M13 - </v>
      </c>
      <c r="BJ4" s="4" t="str">
        <f aca="true" t="shared" si="29" ref="BJ4:BJ14">IF(AN4="x",CONCATENATE(AN$2," - "),"")</f>
        <v>M14 - </v>
      </c>
      <c r="BK4" s="4" t="str">
        <f aca="true" t="shared" si="30" ref="BK4:BK14">IF(AO4="x",CONCATENATE(AO$2," - "),"")</f>
        <v>M15 - </v>
      </c>
      <c r="BL4" s="4" t="str">
        <f aca="true" t="shared" si="31" ref="BL4:BL14">IF(AP4="x",CONCATENATE(AP$2," - "),"")</f>
        <v>M16 - </v>
      </c>
      <c r="BM4" s="4">
        <f aca="true" t="shared" si="32" ref="BM4:BM14">IF(AQ4="x",CONCATENATE(AQ$2," - "),"")</f>
      </c>
      <c r="BN4" s="4" t="str">
        <f aca="true" t="shared" si="33" ref="BN4:BN14">IF(AR4="x",CONCATENATE(AR$2," - "),"")</f>
        <v>M18 - </v>
      </c>
      <c r="BO4" s="4">
        <f aca="true" t="shared" si="34" ref="BO4:BO14">IF(AS4="x",CONCATENATE(AS$2," - "),"")</f>
      </c>
      <c r="BP4" s="4">
        <f aca="true" t="shared" si="35" ref="BP4:BP14">IF(AT4="x",CONCATENATE(AT$2," - "),"")</f>
      </c>
      <c r="BQ4" s="4" t="e">
        <f>CONCATENATE(AU4,AV4,AW4,AX4,AY4,AZ4,BA4,BB4,BC4,BD4,BE4,BF4,BG4,BH4,BI4,BJ4,BK4,BL4,BM4,BN4,BO4,BP4,#REF!)</f>
        <v>#REF!</v>
      </c>
      <c r="BR4" s="4" t="e">
        <f aca="true" t="shared" si="36" ref="BR4:BR14">LEFT(BQ4,LEN(BQ4)-2)</f>
        <v>#REF!</v>
      </c>
    </row>
    <row r="5" spans="1:70" s="10" customFormat="1" ht="40.5">
      <c r="A5" s="68">
        <v>3</v>
      </c>
      <c r="B5" s="45">
        <v>3</v>
      </c>
      <c r="C5" s="50" t="s">
        <v>108</v>
      </c>
      <c r="D5" s="50" t="s">
        <v>109</v>
      </c>
      <c r="E5" s="58">
        <f t="shared" si="6"/>
        <v>2.5</v>
      </c>
      <c r="F5" s="58">
        <f t="shared" si="7"/>
        <v>2.5</v>
      </c>
      <c r="G5" s="48">
        <f t="shared" si="8"/>
        <v>6</v>
      </c>
      <c r="H5" s="44" t="str">
        <f t="shared" si="9"/>
        <v>Medio</v>
      </c>
      <c r="I5" s="49" t="s">
        <v>180</v>
      </c>
      <c r="J5" s="45" t="e">
        <f t="shared" si="10"/>
        <v>#REF!</v>
      </c>
      <c r="K5" s="49">
        <f t="shared" si="0"/>
        <v>3</v>
      </c>
      <c r="L5" s="19">
        <v>2</v>
      </c>
      <c r="M5" s="19">
        <v>5</v>
      </c>
      <c r="N5" s="19">
        <v>1</v>
      </c>
      <c r="O5" s="19">
        <v>3</v>
      </c>
      <c r="P5" s="19">
        <v>1</v>
      </c>
      <c r="Q5" s="19">
        <v>3</v>
      </c>
      <c r="R5" s="20">
        <f t="shared" si="1"/>
        <v>2.5</v>
      </c>
      <c r="S5" s="19">
        <v>5</v>
      </c>
      <c r="T5" s="19">
        <v>1</v>
      </c>
      <c r="U5" s="19">
        <v>0</v>
      </c>
      <c r="V5" s="19">
        <v>4</v>
      </c>
      <c r="W5" s="20">
        <f t="shared" si="2"/>
        <v>2.5</v>
      </c>
      <c r="X5" s="20">
        <f t="shared" si="3"/>
        <v>6.25</v>
      </c>
      <c r="Y5" s="2" t="s">
        <v>203</v>
      </c>
      <c r="Z5" s="2" t="s">
        <v>203</v>
      </c>
      <c r="AA5" s="2" t="s">
        <v>203</v>
      </c>
      <c r="AB5" s="2" t="s">
        <v>203</v>
      </c>
      <c r="AC5" s="2" t="s">
        <v>203</v>
      </c>
      <c r="AD5" s="2" t="s">
        <v>203</v>
      </c>
      <c r="AE5" s="2"/>
      <c r="AF5" s="2">
        <f t="shared" si="11"/>
      </c>
      <c r="AG5" s="2" t="s">
        <v>203</v>
      </c>
      <c r="AH5" s="2" t="s">
        <v>203</v>
      </c>
      <c r="AI5" s="2" t="str">
        <f t="shared" si="12"/>
        <v>x</v>
      </c>
      <c r="AJ5" s="2">
        <f t="shared" si="13"/>
      </c>
      <c r="AK5" s="2"/>
      <c r="AL5" s="2" t="s">
        <v>203</v>
      </c>
      <c r="AM5" s="2" t="s">
        <v>203</v>
      </c>
      <c r="AN5" s="2" t="s">
        <v>203</v>
      </c>
      <c r="AO5" s="2" t="s">
        <v>203</v>
      </c>
      <c r="AP5" s="2" t="s">
        <v>203</v>
      </c>
      <c r="AQ5" s="2"/>
      <c r="AR5" s="2" t="s">
        <v>203</v>
      </c>
      <c r="AS5" s="2"/>
      <c r="AT5" s="2"/>
      <c r="AU5" s="4" t="str">
        <f t="shared" si="14"/>
        <v>M01 - </v>
      </c>
      <c r="AV5" s="4" t="str">
        <f t="shared" si="15"/>
        <v>M02 - </v>
      </c>
      <c r="AW5" s="4" t="str">
        <f t="shared" si="16"/>
        <v>M03 - </v>
      </c>
      <c r="AX5" s="4" t="str">
        <f t="shared" si="17"/>
        <v>M04 - </v>
      </c>
      <c r="AY5" s="4" t="str">
        <f t="shared" si="18"/>
        <v>M05 - </v>
      </c>
      <c r="AZ5" s="4" t="str">
        <f t="shared" si="19"/>
        <v>M06 - </v>
      </c>
      <c r="BA5" s="4">
        <f t="shared" si="20"/>
      </c>
      <c r="BB5" s="4">
        <f t="shared" si="21"/>
      </c>
      <c r="BC5" s="4" t="str">
        <f t="shared" si="22"/>
        <v>M09 - </v>
      </c>
      <c r="BD5" s="4" t="str">
        <f t="shared" si="23"/>
        <v>M10a - </v>
      </c>
      <c r="BE5" s="4" t="str">
        <f t="shared" si="24"/>
        <v>M10b - </v>
      </c>
      <c r="BF5" s="4">
        <f t="shared" si="25"/>
      </c>
      <c r="BG5" s="4">
        <f t="shared" si="26"/>
      </c>
      <c r="BH5" s="4" t="str">
        <f t="shared" si="27"/>
        <v>M12 - </v>
      </c>
      <c r="BI5" s="4" t="str">
        <f t="shared" si="28"/>
        <v>M13 - </v>
      </c>
      <c r="BJ5" s="4" t="str">
        <f t="shared" si="29"/>
        <v>M14 - </v>
      </c>
      <c r="BK5" s="4" t="str">
        <f t="shared" si="30"/>
        <v>M15 - </v>
      </c>
      <c r="BL5" s="4" t="str">
        <f t="shared" si="31"/>
        <v>M16 - </v>
      </c>
      <c r="BM5" s="4">
        <f t="shared" si="32"/>
      </c>
      <c r="BN5" s="4" t="str">
        <f t="shared" si="33"/>
        <v>M18 - </v>
      </c>
      <c r="BO5" s="4">
        <f t="shared" si="34"/>
      </c>
      <c r="BP5" s="4">
        <f t="shared" si="35"/>
      </c>
      <c r="BQ5" s="4" t="e">
        <f>CONCATENATE(AU5,AV5,AW5,AX5,AY5,AZ5,BA5,BB5,BC5,BD5,BE5,BF5,BG5,BH5,BI5,BJ5,BK5,BL5,BM5,BN5,BO5,BP5,#REF!)</f>
        <v>#REF!</v>
      </c>
      <c r="BR5" s="4" t="e">
        <f t="shared" si="36"/>
        <v>#REF!</v>
      </c>
    </row>
    <row r="6" spans="1:70" s="10" customFormat="1" ht="27">
      <c r="A6" s="68">
        <v>3</v>
      </c>
      <c r="B6" s="69">
        <v>4</v>
      </c>
      <c r="C6" s="50" t="s">
        <v>110</v>
      </c>
      <c r="D6" s="70" t="s">
        <v>111</v>
      </c>
      <c r="E6" s="58">
        <f t="shared" si="6"/>
        <v>2.5</v>
      </c>
      <c r="F6" s="58">
        <f t="shared" si="7"/>
        <v>2.5</v>
      </c>
      <c r="G6" s="48">
        <f t="shared" si="8"/>
        <v>6</v>
      </c>
      <c r="H6" s="44" t="str">
        <f t="shared" si="9"/>
        <v>Medio</v>
      </c>
      <c r="I6" s="49" t="s">
        <v>180</v>
      </c>
      <c r="J6" s="45" t="e">
        <f t="shared" si="10"/>
        <v>#REF!</v>
      </c>
      <c r="K6" s="49">
        <f t="shared" si="0"/>
        <v>3</v>
      </c>
      <c r="L6" s="19">
        <v>2</v>
      </c>
      <c r="M6" s="19">
        <v>5</v>
      </c>
      <c r="N6" s="19">
        <v>1</v>
      </c>
      <c r="O6" s="19">
        <v>3</v>
      </c>
      <c r="P6" s="19">
        <v>1</v>
      </c>
      <c r="Q6" s="19">
        <v>3</v>
      </c>
      <c r="R6" s="20">
        <f t="shared" si="1"/>
        <v>2.5</v>
      </c>
      <c r="S6" s="19">
        <v>5</v>
      </c>
      <c r="T6" s="19">
        <v>1</v>
      </c>
      <c r="U6" s="19">
        <v>0</v>
      </c>
      <c r="V6" s="19">
        <v>4</v>
      </c>
      <c r="W6" s="20">
        <f t="shared" si="2"/>
        <v>2.5</v>
      </c>
      <c r="X6" s="20">
        <f t="shared" si="3"/>
        <v>6.25</v>
      </c>
      <c r="Y6" s="2" t="s">
        <v>203</v>
      </c>
      <c r="Z6" s="2" t="s">
        <v>203</v>
      </c>
      <c r="AA6" s="2" t="s">
        <v>203</v>
      </c>
      <c r="AB6" s="2" t="s">
        <v>203</v>
      </c>
      <c r="AC6" s="2" t="s">
        <v>203</v>
      </c>
      <c r="AD6" s="2" t="s">
        <v>203</v>
      </c>
      <c r="AE6" s="2"/>
      <c r="AF6" s="2">
        <f t="shared" si="11"/>
      </c>
      <c r="AG6" s="2" t="s">
        <v>203</v>
      </c>
      <c r="AH6" s="2" t="s">
        <v>203</v>
      </c>
      <c r="AI6" s="2" t="str">
        <f t="shared" si="12"/>
        <v>x</v>
      </c>
      <c r="AJ6" s="2">
        <f t="shared" si="13"/>
      </c>
      <c r="AK6" s="2"/>
      <c r="AL6" s="2" t="s">
        <v>203</v>
      </c>
      <c r="AM6" s="2" t="s">
        <v>203</v>
      </c>
      <c r="AN6" s="2" t="s">
        <v>203</v>
      </c>
      <c r="AO6" s="2" t="s">
        <v>203</v>
      </c>
      <c r="AP6" s="2" t="s">
        <v>203</v>
      </c>
      <c r="AQ6" s="2"/>
      <c r="AR6" s="2" t="s">
        <v>203</v>
      </c>
      <c r="AS6" s="2"/>
      <c r="AT6" s="2"/>
      <c r="AU6" s="4" t="str">
        <f t="shared" si="14"/>
        <v>M01 - </v>
      </c>
      <c r="AV6" s="4" t="str">
        <f t="shared" si="15"/>
        <v>M02 - </v>
      </c>
      <c r="AW6" s="4" t="str">
        <f t="shared" si="16"/>
        <v>M03 - </v>
      </c>
      <c r="AX6" s="4" t="str">
        <f t="shared" si="17"/>
        <v>M04 - </v>
      </c>
      <c r="AY6" s="4" t="str">
        <f t="shared" si="18"/>
        <v>M05 - </v>
      </c>
      <c r="AZ6" s="4" t="str">
        <f t="shared" si="19"/>
        <v>M06 - </v>
      </c>
      <c r="BA6" s="4">
        <f t="shared" si="20"/>
      </c>
      <c r="BB6" s="4">
        <f t="shared" si="21"/>
      </c>
      <c r="BC6" s="4" t="str">
        <f t="shared" si="22"/>
        <v>M09 - </v>
      </c>
      <c r="BD6" s="4" t="str">
        <f t="shared" si="23"/>
        <v>M10a - </v>
      </c>
      <c r="BE6" s="4" t="str">
        <f t="shared" si="24"/>
        <v>M10b - </v>
      </c>
      <c r="BF6" s="4">
        <f t="shared" si="25"/>
      </c>
      <c r="BG6" s="4">
        <f t="shared" si="26"/>
      </c>
      <c r="BH6" s="4" t="str">
        <f t="shared" si="27"/>
        <v>M12 - </v>
      </c>
      <c r="BI6" s="4" t="str">
        <f t="shared" si="28"/>
        <v>M13 - </v>
      </c>
      <c r="BJ6" s="4" t="str">
        <f t="shared" si="29"/>
        <v>M14 - </v>
      </c>
      <c r="BK6" s="4" t="str">
        <f t="shared" si="30"/>
        <v>M15 - </v>
      </c>
      <c r="BL6" s="4" t="str">
        <f t="shared" si="31"/>
        <v>M16 - </v>
      </c>
      <c r="BM6" s="4">
        <f t="shared" si="32"/>
      </c>
      <c r="BN6" s="4" t="str">
        <f t="shared" si="33"/>
        <v>M18 - </v>
      </c>
      <c r="BO6" s="4">
        <f t="shared" si="34"/>
      </c>
      <c r="BP6" s="4">
        <f t="shared" si="35"/>
      </c>
      <c r="BQ6" s="4" t="e">
        <f>CONCATENATE(AU6,AV6,AW6,AX6,AY6,AZ6,BA6,BB6,BC6,BD6,BE6,BF6,BG6,BH6,BI6,BJ6,BK6,BL6,BM6,BN6,BO6,BP6,#REF!)</f>
        <v>#REF!</v>
      </c>
      <c r="BR6" s="4" t="e">
        <f t="shared" si="36"/>
        <v>#REF!</v>
      </c>
    </row>
    <row r="7" spans="1:70" ht="54">
      <c r="A7" s="68">
        <v>3</v>
      </c>
      <c r="B7" s="45">
        <v>5</v>
      </c>
      <c r="C7" s="71" t="s">
        <v>112</v>
      </c>
      <c r="D7" s="50" t="s">
        <v>113</v>
      </c>
      <c r="E7" s="58">
        <f t="shared" si="6"/>
        <v>2.5</v>
      </c>
      <c r="F7" s="58">
        <f t="shared" si="7"/>
        <v>2.5</v>
      </c>
      <c r="G7" s="48">
        <f t="shared" si="8"/>
        <v>6</v>
      </c>
      <c r="H7" s="44" t="str">
        <f t="shared" si="9"/>
        <v>Medio</v>
      </c>
      <c r="I7" s="49" t="s">
        <v>180</v>
      </c>
      <c r="J7" s="45" t="e">
        <f t="shared" si="10"/>
        <v>#REF!</v>
      </c>
      <c r="K7" s="49">
        <f t="shared" si="0"/>
        <v>3</v>
      </c>
      <c r="L7" s="19">
        <v>2</v>
      </c>
      <c r="M7" s="19">
        <v>5</v>
      </c>
      <c r="N7" s="19">
        <v>1</v>
      </c>
      <c r="O7" s="19">
        <v>3</v>
      </c>
      <c r="P7" s="19">
        <v>1</v>
      </c>
      <c r="Q7" s="19">
        <v>3</v>
      </c>
      <c r="R7" s="20">
        <f t="shared" si="1"/>
        <v>2.5</v>
      </c>
      <c r="S7" s="19">
        <v>5</v>
      </c>
      <c r="T7" s="19">
        <v>1</v>
      </c>
      <c r="U7" s="19">
        <v>0</v>
      </c>
      <c r="V7" s="19">
        <v>4</v>
      </c>
      <c r="W7" s="20">
        <f t="shared" si="2"/>
        <v>2.5</v>
      </c>
      <c r="X7" s="20">
        <f t="shared" si="3"/>
        <v>6.25</v>
      </c>
      <c r="Y7" s="2" t="s">
        <v>203</v>
      </c>
      <c r="Z7" s="2" t="s">
        <v>203</v>
      </c>
      <c r="AA7" s="2" t="s">
        <v>203</v>
      </c>
      <c r="AB7" s="2" t="s">
        <v>203</v>
      </c>
      <c r="AC7" s="2" t="s">
        <v>203</v>
      </c>
      <c r="AD7" s="2" t="s">
        <v>203</v>
      </c>
      <c r="AE7" s="2"/>
      <c r="AF7" s="2">
        <f t="shared" si="11"/>
      </c>
      <c r="AG7" s="2" t="s">
        <v>203</v>
      </c>
      <c r="AH7" s="2" t="s">
        <v>203</v>
      </c>
      <c r="AI7" s="2" t="str">
        <f t="shared" si="12"/>
        <v>x</v>
      </c>
      <c r="AJ7" s="2">
        <f t="shared" si="13"/>
      </c>
      <c r="AK7" s="2"/>
      <c r="AL7" s="2" t="s">
        <v>203</v>
      </c>
      <c r="AM7" s="2" t="s">
        <v>203</v>
      </c>
      <c r="AN7" s="2" t="s">
        <v>203</v>
      </c>
      <c r="AO7" s="2" t="s">
        <v>203</v>
      </c>
      <c r="AP7" s="2" t="s">
        <v>203</v>
      </c>
      <c r="AQ7" s="2"/>
      <c r="AR7" s="2" t="s">
        <v>203</v>
      </c>
      <c r="AS7" s="2"/>
      <c r="AT7" s="2"/>
      <c r="AU7" s="4" t="str">
        <f t="shared" si="14"/>
        <v>M01 - </v>
      </c>
      <c r="AV7" s="4" t="str">
        <f t="shared" si="15"/>
        <v>M02 - </v>
      </c>
      <c r="AW7" s="4" t="str">
        <f t="shared" si="16"/>
        <v>M03 - </v>
      </c>
      <c r="AX7" s="4" t="str">
        <f t="shared" si="17"/>
        <v>M04 - </v>
      </c>
      <c r="AY7" s="4" t="str">
        <f t="shared" si="18"/>
        <v>M05 - </v>
      </c>
      <c r="AZ7" s="4" t="str">
        <f t="shared" si="19"/>
        <v>M06 - </v>
      </c>
      <c r="BA7" s="4">
        <f t="shared" si="20"/>
      </c>
      <c r="BB7" s="4">
        <f t="shared" si="21"/>
      </c>
      <c r="BC7" s="4" t="str">
        <f t="shared" si="22"/>
        <v>M09 - </v>
      </c>
      <c r="BD7" s="4" t="str">
        <f t="shared" si="23"/>
        <v>M10a - </v>
      </c>
      <c r="BE7" s="4" t="str">
        <f t="shared" si="24"/>
        <v>M10b - </v>
      </c>
      <c r="BF7" s="4">
        <f t="shared" si="25"/>
      </c>
      <c r="BG7" s="4">
        <f t="shared" si="26"/>
      </c>
      <c r="BH7" s="4" t="str">
        <f t="shared" si="27"/>
        <v>M12 - </v>
      </c>
      <c r="BI7" s="4" t="str">
        <f t="shared" si="28"/>
        <v>M13 - </v>
      </c>
      <c r="BJ7" s="4" t="str">
        <f t="shared" si="29"/>
        <v>M14 - </v>
      </c>
      <c r="BK7" s="4" t="str">
        <f t="shared" si="30"/>
        <v>M15 - </v>
      </c>
      <c r="BL7" s="4" t="str">
        <f t="shared" si="31"/>
        <v>M16 - </v>
      </c>
      <c r="BM7" s="4">
        <f t="shared" si="32"/>
      </c>
      <c r="BN7" s="4" t="str">
        <f t="shared" si="33"/>
        <v>M18 - </v>
      </c>
      <c r="BO7" s="4">
        <f t="shared" si="34"/>
      </c>
      <c r="BP7" s="4">
        <f t="shared" si="35"/>
      </c>
      <c r="BQ7" s="4" t="e">
        <f>CONCATENATE(AU7,AV7,AW7,AX7,AY7,AZ7,BA7,BB7,BC7,BD7,BE7,BF7,BG7,BH7,BI7,BJ7,BK7,BL7,BM7,BN7,BO7,BP7,#REF!)</f>
        <v>#REF!</v>
      </c>
      <c r="BR7" s="4" t="e">
        <f t="shared" si="36"/>
        <v>#REF!</v>
      </c>
    </row>
    <row r="8" spans="1:70" ht="54">
      <c r="A8" s="68">
        <v>3</v>
      </c>
      <c r="B8" s="69">
        <v>6</v>
      </c>
      <c r="C8" s="50" t="s">
        <v>114</v>
      </c>
      <c r="D8" s="50" t="s">
        <v>115</v>
      </c>
      <c r="E8" s="58">
        <f t="shared" si="6"/>
        <v>2.5</v>
      </c>
      <c r="F8" s="58">
        <f t="shared" si="7"/>
        <v>2.5</v>
      </c>
      <c r="G8" s="48">
        <f t="shared" si="8"/>
        <v>6</v>
      </c>
      <c r="H8" s="44" t="str">
        <f t="shared" si="9"/>
        <v>Medio</v>
      </c>
      <c r="I8" s="49" t="s">
        <v>180</v>
      </c>
      <c r="J8" s="45" t="e">
        <f t="shared" si="10"/>
        <v>#REF!</v>
      </c>
      <c r="K8" s="49">
        <f t="shared" si="0"/>
        <v>3</v>
      </c>
      <c r="L8" s="19">
        <v>2</v>
      </c>
      <c r="M8" s="19">
        <v>5</v>
      </c>
      <c r="N8" s="19">
        <v>1</v>
      </c>
      <c r="O8" s="19">
        <v>3</v>
      </c>
      <c r="P8" s="19">
        <v>1</v>
      </c>
      <c r="Q8" s="19">
        <v>3</v>
      </c>
      <c r="R8" s="20">
        <f t="shared" si="1"/>
        <v>2.5</v>
      </c>
      <c r="S8" s="19">
        <v>5</v>
      </c>
      <c r="T8" s="19">
        <v>1</v>
      </c>
      <c r="U8" s="19">
        <v>0</v>
      </c>
      <c r="V8" s="19">
        <v>4</v>
      </c>
      <c r="W8" s="20">
        <f t="shared" si="2"/>
        <v>2.5</v>
      </c>
      <c r="X8" s="20">
        <f t="shared" si="3"/>
        <v>6.25</v>
      </c>
      <c r="Y8" s="2" t="s">
        <v>203</v>
      </c>
      <c r="Z8" s="2" t="s">
        <v>203</v>
      </c>
      <c r="AA8" s="2" t="s">
        <v>203</v>
      </c>
      <c r="AB8" s="2" t="s">
        <v>203</v>
      </c>
      <c r="AC8" s="2" t="s">
        <v>203</v>
      </c>
      <c r="AD8" s="2" t="s">
        <v>203</v>
      </c>
      <c r="AE8" s="2"/>
      <c r="AF8" s="2">
        <f t="shared" si="11"/>
      </c>
      <c r="AG8" s="2" t="s">
        <v>203</v>
      </c>
      <c r="AH8" s="2" t="s">
        <v>203</v>
      </c>
      <c r="AI8" s="2" t="str">
        <f t="shared" si="12"/>
        <v>x</v>
      </c>
      <c r="AJ8" s="2">
        <f t="shared" si="13"/>
      </c>
      <c r="AK8" s="2"/>
      <c r="AL8" s="2" t="s">
        <v>203</v>
      </c>
      <c r="AM8" s="2" t="s">
        <v>203</v>
      </c>
      <c r="AN8" s="2" t="s">
        <v>203</v>
      </c>
      <c r="AO8" s="2" t="s">
        <v>203</v>
      </c>
      <c r="AP8" s="2" t="s">
        <v>203</v>
      </c>
      <c r="AQ8" s="2"/>
      <c r="AR8" s="2" t="s">
        <v>203</v>
      </c>
      <c r="AS8" s="2"/>
      <c r="AT8" s="2"/>
      <c r="AU8" s="4" t="str">
        <f t="shared" si="14"/>
        <v>M01 - </v>
      </c>
      <c r="AV8" s="4" t="str">
        <f t="shared" si="15"/>
        <v>M02 - </v>
      </c>
      <c r="AW8" s="4" t="str">
        <f t="shared" si="16"/>
        <v>M03 - </v>
      </c>
      <c r="AX8" s="4" t="str">
        <f t="shared" si="17"/>
        <v>M04 - </v>
      </c>
      <c r="AY8" s="4" t="str">
        <f t="shared" si="18"/>
        <v>M05 - </v>
      </c>
      <c r="AZ8" s="4" t="str">
        <f t="shared" si="19"/>
        <v>M06 - </v>
      </c>
      <c r="BA8" s="4">
        <f t="shared" si="20"/>
      </c>
      <c r="BB8" s="4">
        <f t="shared" si="21"/>
      </c>
      <c r="BC8" s="4" t="str">
        <f t="shared" si="22"/>
        <v>M09 - </v>
      </c>
      <c r="BD8" s="4" t="str">
        <f t="shared" si="23"/>
        <v>M10a - </v>
      </c>
      <c r="BE8" s="4" t="str">
        <f t="shared" si="24"/>
        <v>M10b - </v>
      </c>
      <c r="BF8" s="4">
        <f t="shared" si="25"/>
      </c>
      <c r="BG8" s="4">
        <f t="shared" si="26"/>
      </c>
      <c r="BH8" s="4" t="str">
        <f t="shared" si="27"/>
        <v>M12 - </v>
      </c>
      <c r="BI8" s="4" t="str">
        <f t="shared" si="28"/>
        <v>M13 - </v>
      </c>
      <c r="BJ8" s="4" t="str">
        <f t="shared" si="29"/>
        <v>M14 - </v>
      </c>
      <c r="BK8" s="4" t="str">
        <f t="shared" si="30"/>
        <v>M15 - </v>
      </c>
      <c r="BL8" s="4" t="str">
        <f t="shared" si="31"/>
        <v>M16 - </v>
      </c>
      <c r="BM8" s="4">
        <f t="shared" si="32"/>
      </c>
      <c r="BN8" s="4" t="str">
        <f t="shared" si="33"/>
        <v>M18 - </v>
      </c>
      <c r="BO8" s="4">
        <f t="shared" si="34"/>
      </c>
      <c r="BP8" s="4">
        <f t="shared" si="35"/>
      </c>
      <c r="BQ8" s="4" t="e">
        <f>CONCATENATE(AU8,AV8,AW8,AX8,AY8,AZ8,BA8,BB8,BC8,BD8,BE8,BF8,BG8,BH8,BI8,BJ8,BK8,BL8,BM8,BN8,BO8,BP8,#REF!)</f>
        <v>#REF!</v>
      </c>
      <c r="BR8" s="4" t="e">
        <f t="shared" si="36"/>
        <v>#REF!</v>
      </c>
    </row>
    <row r="9" spans="1:70" ht="40.5">
      <c r="A9" s="68">
        <v>1</v>
      </c>
      <c r="B9" s="45">
        <v>7</v>
      </c>
      <c r="C9" s="50" t="s">
        <v>116</v>
      </c>
      <c r="D9" s="50" t="s">
        <v>117</v>
      </c>
      <c r="E9" s="58">
        <f t="shared" si="6"/>
        <v>2.5</v>
      </c>
      <c r="F9" s="58">
        <f t="shared" si="7"/>
        <v>2.5</v>
      </c>
      <c r="G9" s="48">
        <f t="shared" si="8"/>
        <v>6</v>
      </c>
      <c r="H9" s="44" t="str">
        <f t="shared" si="9"/>
        <v>Medio</v>
      </c>
      <c r="I9" s="49" t="s">
        <v>180</v>
      </c>
      <c r="J9" s="45" t="e">
        <f t="shared" si="10"/>
        <v>#REF!</v>
      </c>
      <c r="K9" s="49">
        <f t="shared" si="0"/>
        <v>1</v>
      </c>
      <c r="L9" s="19">
        <v>2</v>
      </c>
      <c r="M9" s="19">
        <v>5</v>
      </c>
      <c r="N9" s="19">
        <v>1</v>
      </c>
      <c r="O9" s="19">
        <v>3</v>
      </c>
      <c r="P9" s="19">
        <v>1</v>
      </c>
      <c r="Q9" s="19">
        <v>3</v>
      </c>
      <c r="R9" s="20">
        <f t="shared" si="1"/>
        <v>2.5</v>
      </c>
      <c r="S9" s="19">
        <v>5</v>
      </c>
      <c r="T9" s="19">
        <v>1</v>
      </c>
      <c r="U9" s="19">
        <v>0</v>
      </c>
      <c r="V9" s="19">
        <v>4</v>
      </c>
      <c r="W9" s="20">
        <f t="shared" si="2"/>
        <v>2.5</v>
      </c>
      <c r="X9" s="20">
        <f t="shared" si="3"/>
        <v>6.25</v>
      </c>
      <c r="Y9" s="2" t="s">
        <v>203</v>
      </c>
      <c r="Z9" s="2" t="s">
        <v>203</v>
      </c>
      <c r="AA9" s="2" t="s">
        <v>203</v>
      </c>
      <c r="AB9" s="2" t="s">
        <v>203</v>
      </c>
      <c r="AC9" s="2" t="s">
        <v>203</v>
      </c>
      <c r="AD9" s="2" t="s">
        <v>203</v>
      </c>
      <c r="AE9" s="2"/>
      <c r="AF9" s="2">
        <f t="shared" si="11"/>
      </c>
      <c r="AG9" s="2" t="s">
        <v>203</v>
      </c>
      <c r="AH9" s="2" t="s">
        <v>203</v>
      </c>
      <c r="AI9" s="2" t="str">
        <f t="shared" si="12"/>
        <v>x</v>
      </c>
      <c r="AJ9" s="2">
        <f t="shared" si="13"/>
      </c>
      <c r="AK9" s="2"/>
      <c r="AL9" s="2" t="s">
        <v>203</v>
      </c>
      <c r="AM9" s="2" t="s">
        <v>203</v>
      </c>
      <c r="AN9" s="2" t="s">
        <v>203</v>
      </c>
      <c r="AO9" s="2" t="s">
        <v>203</v>
      </c>
      <c r="AP9" s="2" t="s">
        <v>203</v>
      </c>
      <c r="AQ9" s="2"/>
      <c r="AR9" s="2" t="s">
        <v>203</v>
      </c>
      <c r="AS9" s="2"/>
      <c r="AT9" s="2"/>
      <c r="AU9" s="4" t="str">
        <f t="shared" si="14"/>
        <v>M01 - </v>
      </c>
      <c r="AV9" s="4" t="str">
        <f t="shared" si="15"/>
        <v>M02 - </v>
      </c>
      <c r="AW9" s="4" t="str">
        <f t="shared" si="16"/>
        <v>M03 - </v>
      </c>
      <c r="AX9" s="4" t="str">
        <f t="shared" si="17"/>
        <v>M04 - </v>
      </c>
      <c r="AY9" s="4" t="str">
        <f t="shared" si="18"/>
        <v>M05 - </v>
      </c>
      <c r="AZ9" s="4" t="str">
        <f t="shared" si="19"/>
        <v>M06 - </v>
      </c>
      <c r="BA9" s="4">
        <f t="shared" si="20"/>
      </c>
      <c r="BB9" s="4">
        <f t="shared" si="21"/>
      </c>
      <c r="BC9" s="4" t="str">
        <f t="shared" si="22"/>
        <v>M09 - </v>
      </c>
      <c r="BD9" s="4" t="str">
        <f t="shared" si="23"/>
        <v>M10a - </v>
      </c>
      <c r="BE9" s="4" t="str">
        <f t="shared" si="24"/>
        <v>M10b - </v>
      </c>
      <c r="BF9" s="4">
        <f t="shared" si="25"/>
      </c>
      <c r="BG9" s="4">
        <f t="shared" si="26"/>
      </c>
      <c r="BH9" s="4" t="str">
        <f t="shared" si="27"/>
        <v>M12 - </v>
      </c>
      <c r="BI9" s="4" t="str">
        <f t="shared" si="28"/>
        <v>M13 - </v>
      </c>
      <c r="BJ9" s="4" t="str">
        <f t="shared" si="29"/>
        <v>M14 - </v>
      </c>
      <c r="BK9" s="4" t="str">
        <f t="shared" si="30"/>
        <v>M15 - </v>
      </c>
      <c r="BL9" s="4" t="str">
        <f t="shared" si="31"/>
        <v>M16 - </v>
      </c>
      <c r="BM9" s="4">
        <f t="shared" si="32"/>
      </c>
      <c r="BN9" s="4" t="str">
        <f t="shared" si="33"/>
        <v>M18 - </v>
      </c>
      <c r="BO9" s="4">
        <f t="shared" si="34"/>
      </c>
      <c r="BP9" s="4">
        <f t="shared" si="35"/>
      </c>
      <c r="BQ9" s="4" t="e">
        <f>CONCATENATE(AU9,AV9,AW9,AX9,AY9,AZ9,BA9,BB9,BC9,BD9,BE9,BF9,BG9,BH9,BI9,BJ9,BK9,BL9,BM9,BN9,BO9,BP9,#REF!)</f>
        <v>#REF!</v>
      </c>
      <c r="BR9" s="4" t="e">
        <f t="shared" si="36"/>
        <v>#REF!</v>
      </c>
    </row>
    <row r="10" spans="1:70" ht="40.5">
      <c r="A10" s="44" t="s">
        <v>210</v>
      </c>
      <c r="B10" s="69">
        <v>8</v>
      </c>
      <c r="C10" s="50" t="s">
        <v>120</v>
      </c>
      <c r="D10" s="70" t="s">
        <v>119</v>
      </c>
      <c r="E10" s="58">
        <f t="shared" si="6"/>
        <v>3.17</v>
      </c>
      <c r="F10" s="58">
        <f t="shared" si="7"/>
        <v>2.5</v>
      </c>
      <c r="G10" s="48">
        <f t="shared" si="8"/>
        <v>8</v>
      </c>
      <c r="H10" s="44" t="str">
        <f t="shared" si="9"/>
        <v>Alto</v>
      </c>
      <c r="I10" s="49" t="s">
        <v>180</v>
      </c>
      <c r="J10" s="45" t="e">
        <f t="shared" si="10"/>
        <v>#REF!</v>
      </c>
      <c r="K10" s="49" t="str">
        <f t="shared" si="0"/>
        <v>Tutti</v>
      </c>
      <c r="L10" s="19">
        <v>2</v>
      </c>
      <c r="M10" s="19">
        <v>5</v>
      </c>
      <c r="N10" s="19">
        <v>1</v>
      </c>
      <c r="O10" s="19">
        <v>3</v>
      </c>
      <c r="P10" s="19">
        <v>5</v>
      </c>
      <c r="Q10" s="19">
        <v>3</v>
      </c>
      <c r="R10" s="20">
        <f>ROUND(AVERAGE(L10:Q10),2)</f>
        <v>3.17</v>
      </c>
      <c r="S10" s="19">
        <v>5</v>
      </c>
      <c r="T10" s="19">
        <v>1</v>
      </c>
      <c r="U10" s="19">
        <v>0</v>
      </c>
      <c r="V10" s="19">
        <v>4</v>
      </c>
      <c r="W10" s="20">
        <f>ROUND(AVERAGE(S10:V10),2)</f>
        <v>2.5</v>
      </c>
      <c r="X10" s="20">
        <f>R10*W10</f>
        <v>7.925</v>
      </c>
      <c r="Y10" s="2" t="s">
        <v>203</v>
      </c>
      <c r="Z10" s="2" t="s">
        <v>203</v>
      </c>
      <c r="AA10" s="2" t="s">
        <v>203</v>
      </c>
      <c r="AB10" s="2" t="s">
        <v>203</v>
      </c>
      <c r="AC10" s="2" t="s">
        <v>203</v>
      </c>
      <c r="AD10" s="2" t="s">
        <v>203</v>
      </c>
      <c r="AE10" s="2"/>
      <c r="AF10" s="2" t="str">
        <f t="shared" si="11"/>
        <v>x</v>
      </c>
      <c r="AG10" s="2" t="s">
        <v>203</v>
      </c>
      <c r="AH10" s="2" t="s">
        <v>203</v>
      </c>
      <c r="AI10" s="2" t="str">
        <f t="shared" si="12"/>
        <v>x</v>
      </c>
      <c r="AJ10" s="2" t="str">
        <f t="shared" si="13"/>
        <v>x</v>
      </c>
      <c r="AK10" s="2"/>
      <c r="AL10" s="2" t="s">
        <v>203</v>
      </c>
      <c r="AM10" s="2" t="s">
        <v>203</v>
      </c>
      <c r="AN10" s="2" t="s">
        <v>203</v>
      </c>
      <c r="AO10" s="2" t="s">
        <v>203</v>
      </c>
      <c r="AP10" s="2" t="s">
        <v>203</v>
      </c>
      <c r="AQ10" s="2"/>
      <c r="AR10" s="2" t="s">
        <v>203</v>
      </c>
      <c r="AS10" s="2"/>
      <c r="AT10" s="2"/>
      <c r="AU10" s="4" t="str">
        <f t="shared" si="14"/>
        <v>M01 - </v>
      </c>
      <c r="AV10" s="4" t="str">
        <f t="shared" si="15"/>
        <v>M02 - </v>
      </c>
      <c r="AW10" s="4" t="str">
        <f t="shared" si="16"/>
        <v>M03 - </v>
      </c>
      <c r="AX10" s="4" t="str">
        <f t="shared" si="17"/>
        <v>M04 - </v>
      </c>
      <c r="AY10" s="4" t="str">
        <f t="shared" si="18"/>
        <v>M05 - </v>
      </c>
      <c r="AZ10" s="4" t="str">
        <f t="shared" si="19"/>
        <v>M06 - </v>
      </c>
      <c r="BA10" s="4">
        <f t="shared" si="20"/>
      </c>
      <c r="BB10" s="4" t="str">
        <f t="shared" si="21"/>
        <v>M08 - </v>
      </c>
      <c r="BC10" s="4" t="str">
        <f t="shared" si="22"/>
        <v>M09 - </v>
      </c>
      <c r="BD10" s="4" t="str">
        <f t="shared" si="23"/>
        <v>M10a - </v>
      </c>
      <c r="BE10" s="4" t="str">
        <f t="shared" si="24"/>
        <v>M10b - </v>
      </c>
      <c r="BF10" s="4" t="str">
        <f t="shared" si="25"/>
        <v>M10c - </v>
      </c>
      <c r="BG10" s="4">
        <f t="shared" si="26"/>
      </c>
      <c r="BH10" s="4" t="str">
        <f t="shared" si="27"/>
        <v>M12 - </v>
      </c>
      <c r="BI10" s="4" t="str">
        <f t="shared" si="28"/>
        <v>M13 - </v>
      </c>
      <c r="BJ10" s="4" t="str">
        <f t="shared" si="29"/>
        <v>M14 - </v>
      </c>
      <c r="BK10" s="4" t="str">
        <f t="shared" si="30"/>
        <v>M15 - </v>
      </c>
      <c r="BL10" s="4" t="str">
        <f t="shared" si="31"/>
        <v>M16 - </v>
      </c>
      <c r="BM10" s="4">
        <f t="shared" si="32"/>
      </c>
      <c r="BN10" s="4" t="str">
        <f t="shared" si="33"/>
        <v>M18 - </v>
      </c>
      <c r="BO10" s="4">
        <f t="shared" si="34"/>
      </c>
      <c r="BP10" s="4">
        <f t="shared" si="35"/>
      </c>
      <c r="BQ10" s="4" t="e">
        <f>CONCATENATE(AU10,AV10,AW10,AX10,AY10,AZ10,BA10,BB10,BC10,BD10,BE10,BF10,BG10,BH10,BI10,BJ10,BK10,BL10,BM10,BN10,BO10,BP10,#REF!)</f>
        <v>#REF!</v>
      </c>
      <c r="BR10" s="4" t="e">
        <f t="shared" si="36"/>
        <v>#REF!</v>
      </c>
    </row>
    <row r="11" spans="1:70" ht="40.5">
      <c r="A11" s="44" t="s">
        <v>210</v>
      </c>
      <c r="B11" s="45">
        <v>9</v>
      </c>
      <c r="C11" s="72" t="s">
        <v>121</v>
      </c>
      <c r="D11" s="50" t="s">
        <v>122</v>
      </c>
      <c r="E11" s="58">
        <f t="shared" si="6"/>
        <v>2.5</v>
      </c>
      <c r="F11" s="58">
        <f t="shared" si="7"/>
        <v>2.5</v>
      </c>
      <c r="G11" s="48">
        <f t="shared" si="8"/>
        <v>6</v>
      </c>
      <c r="H11" s="44" t="str">
        <f t="shared" si="9"/>
        <v>Medio</v>
      </c>
      <c r="I11" s="49" t="s">
        <v>180</v>
      </c>
      <c r="J11" s="45" t="e">
        <f t="shared" si="10"/>
        <v>#REF!</v>
      </c>
      <c r="K11" s="49" t="str">
        <f t="shared" si="0"/>
        <v>Tutti</v>
      </c>
      <c r="L11" s="19">
        <v>2</v>
      </c>
      <c r="M11" s="19">
        <v>5</v>
      </c>
      <c r="N11" s="19">
        <v>1</v>
      </c>
      <c r="O11" s="19">
        <v>3</v>
      </c>
      <c r="P11" s="19">
        <v>1</v>
      </c>
      <c r="Q11" s="19">
        <v>3</v>
      </c>
      <c r="R11" s="20">
        <f>ROUND(AVERAGE(L11:Q11),2)</f>
        <v>2.5</v>
      </c>
      <c r="S11" s="19">
        <v>5</v>
      </c>
      <c r="T11" s="19">
        <v>1</v>
      </c>
      <c r="U11" s="19">
        <v>0</v>
      </c>
      <c r="V11" s="19">
        <v>4</v>
      </c>
      <c r="W11" s="20">
        <f>ROUND(AVERAGE(S11:V11),2)</f>
        <v>2.5</v>
      </c>
      <c r="X11" s="20">
        <f>R11*W11</f>
        <v>6.25</v>
      </c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2" t="s">
        <v>203</v>
      </c>
      <c r="AE11" s="2"/>
      <c r="AF11" s="2">
        <f t="shared" si="11"/>
      </c>
      <c r="AG11" s="2" t="s">
        <v>203</v>
      </c>
      <c r="AH11" s="2" t="s">
        <v>203</v>
      </c>
      <c r="AI11" s="2" t="str">
        <f t="shared" si="12"/>
        <v>x</v>
      </c>
      <c r="AJ11" s="2">
        <f t="shared" si="13"/>
      </c>
      <c r="AK11" s="2"/>
      <c r="AL11" s="2" t="s">
        <v>203</v>
      </c>
      <c r="AM11" s="2" t="s">
        <v>203</v>
      </c>
      <c r="AN11" s="2" t="s">
        <v>203</v>
      </c>
      <c r="AO11" s="2" t="s">
        <v>203</v>
      </c>
      <c r="AP11" s="2" t="s">
        <v>203</v>
      </c>
      <c r="AQ11" s="2"/>
      <c r="AR11" s="2" t="s">
        <v>203</v>
      </c>
      <c r="AS11" s="2"/>
      <c r="AT11" s="2"/>
      <c r="AU11" s="4" t="str">
        <f t="shared" si="14"/>
        <v>M01 - </v>
      </c>
      <c r="AV11" s="4" t="str">
        <f t="shared" si="15"/>
        <v>M02 - </v>
      </c>
      <c r="AW11" s="4" t="str">
        <f t="shared" si="16"/>
        <v>M03 - </v>
      </c>
      <c r="AX11" s="4" t="str">
        <f t="shared" si="17"/>
        <v>M04 - </v>
      </c>
      <c r="AY11" s="4" t="str">
        <f t="shared" si="18"/>
        <v>M05 - </v>
      </c>
      <c r="AZ11" s="4" t="str">
        <f t="shared" si="19"/>
        <v>M06 - </v>
      </c>
      <c r="BA11" s="4">
        <f t="shared" si="20"/>
      </c>
      <c r="BB11" s="4">
        <f t="shared" si="21"/>
      </c>
      <c r="BC11" s="4" t="str">
        <f t="shared" si="22"/>
        <v>M09 - </v>
      </c>
      <c r="BD11" s="4" t="str">
        <f t="shared" si="23"/>
        <v>M10a - </v>
      </c>
      <c r="BE11" s="4" t="str">
        <f t="shared" si="24"/>
        <v>M10b - </v>
      </c>
      <c r="BF11" s="4">
        <f t="shared" si="25"/>
      </c>
      <c r="BG11" s="4">
        <f t="shared" si="26"/>
      </c>
      <c r="BH11" s="4" t="str">
        <f t="shared" si="27"/>
        <v>M12 - </v>
      </c>
      <c r="BI11" s="4" t="str">
        <f t="shared" si="28"/>
        <v>M13 - </v>
      </c>
      <c r="BJ11" s="4" t="str">
        <f t="shared" si="29"/>
        <v>M14 - </v>
      </c>
      <c r="BK11" s="4" t="str">
        <f t="shared" si="30"/>
        <v>M15 - </v>
      </c>
      <c r="BL11" s="4" t="str">
        <f t="shared" si="31"/>
        <v>M16 - </v>
      </c>
      <c r="BM11" s="4">
        <f t="shared" si="32"/>
      </c>
      <c r="BN11" s="4" t="str">
        <f t="shared" si="33"/>
        <v>M18 - </v>
      </c>
      <c r="BO11" s="4">
        <f t="shared" si="34"/>
      </c>
      <c r="BP11" s="4">
        <f t="shared" si="35"/>
      </c>
      <c r="BQ11" s="4" t="e">
        <f>CONCATENATE(AU11,AV11,AW11,AX11,AY11,AZ11,BA11,BB11,BC11,BD11,BE11,BF11,BG11,BH11,BI11,BJ11,BK11,BL11,BM11,BN11,BO11,BP11,#REF!)</f>
        <v>#REF!</v>
      </c>
      <c r="BR11" s="4" t="e">
        <f t="shared" si="36"/>
        <v>#REF!</v>
      </c>
    </row>
    <row r="12" spans="1:70" ht="67.5">
      <c r="A12" s="44" t="s">
        <v>210</v>
      </c>
      <c r="B12" s="69">
        <v>10</v>
      </c>
      <c r="C12" s="50" t="s">
        <v>123</v>
      </c>
      <c r="D12" s="50" t="s">
        <v>124</v>
      </c>
      <c r="E12" s="58">
        <f t="shared" si="6"/>
        <v>2.67</v>
      </c>
      <c r="F12" s="58">
        <f t="shared" si="7"/>
        <v>2.5</v>
      </c>
      <c r="G12" s="48">
        <f t="shared" si="8"/>
        <v>7</v>
      </c>
      <c r="H12" s="44" t="str">
        <f t="shared" si="9"/>
        <v>Alto</v>
      </c>
      <c r="I12" s="49" t="s">
        <v>180</v>
      </c>
      <c r="J12" s="45" t="e">
        <f t="shared" si="10"/>
        <v>#REF!</v>
      </c>
      <c r="K12" s="49" t="str">
        <f t="shared" si="0"/>
        <v>Tutti</v>
      </c>
      <c r="L12" s="19">
        <v>2</v>
      </c>
      <c r="M12" s="19">
        <v>5</v>
      </c>
      <c r="N12" s="19">
        <v>1</v>
      </c>
      <c r="O12" s="19">
        <v>4</v>
      </c>
      <c r="P12" s="19">
        <v>1</v>
      </c>
      <c r="Q12" s="19">
        <v>3</v>
      </c>
      <c r="R12" s="20">
        <f>ROUND(AVERAGE(L12:Q12),2)</f>
        <v>2.67</v>
      </c>
      <c r="S12" s="19">
        <v>5</v>
      </c>
      <c r="T12" s="19">
        <v>1</v>
      </c>
      <c r="U12" s="19">
        <v>0</v>
      </c>
      <c r="V12" s="19">
        <v>4</v>
      </c>
      <c r="W12" s="20">
        <f>ROUND(AVERAGE(S12:V12),2)</f>
        <v>2.5</v>
      </c>
      <c r="X12" s="20">
        <f>R12*W12</f>
        <v>6.675</v>
      </c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E12" s="2"/>
      <c r="AF12" s="2" t="str">
        <f t="shared" si="11"/>
        <v>x</v>
      </c>
      <c r="AG12" s="2" t="s">
        <v>203</v>
      </c>
      <c r="AH12" s="2" t="s">
        <v>203</v>
      </c>
      <c r="AI12" s="2" t="str">
        <f t="shared" si="12"/>
        <v>x</v>
      </c>
      <c r="AJ12" s="2" t="str">
        <f t="shared" si="13"/>
        <v>x</v>
      </c>
      <c r="AK12" s="2"/>
      <c r="AL12" s="2" t="s">
        <v>203</v>
      </c>
      <c r="AM12" s="2" t="s">
        <v>203</v>
      </c>
      <c r="AN12" s="2" t="s">
        <v>203</v>
      </c>
      <c r="AO12" s="2" t="s">
        <v>203</v>
      </c>
      <c r="AP12" s="2" t="s">
        <v>203</v>
      </c>
      <c r="AQ12" s="2"/>
      <c r="AR12" s="2" t="s">
        <v>203</v>
      </c>
      <c r="AS12" s="2"/>
      <c r="AT12" s="2"/>
      <c r="AU12" s="4" t="str">
        <f t="shared" si="14"/>
        <v>M01 - </v>
      </c>
      <c r="AV12" s="4" t="str">
        <f t="shared" si="15"/>
        <v>M02 - </v>
      </c>
      <c r="AW12" s="4" t="str">
        <f t="shared" si="16"/>
        <v>M03 - </v>
      </c>
      <c r="AX12" s="4" t="str">
        <f t="shared" si="17"/>
        <v>M04 - </v>
      </c>
      <c r="AY12" s="4" t="str">
        <f t="shared" si="18"/>
        <v>M05 - </v>
      </c>
      <c r="AZ12" s="4" t="str">
        <f t="shared" si="19"/>
        <v>M06 - </v>
      </c>
      <c r="BA12" s="4">
        <f t="shared" si="20"/>
      </c>
      <c r="BB12" s="4" t="str">
        <f t="shared" si="21"/>
        <v>M08 - </v>
      </c>
      <c r="BC12" s="4" t="str">
        <f t="shared" si="22"/>
        <v>M09 - </v>
      </c>
      <c r="BD12" s="4" t="str">
        <f t="shared" si="23"/>
        <v>M10a - </v>
      </c>
      <c r="BE12" s="4" t="str">
        <f t="shared" si="24"/>
        <v>M10b - </v>
      </c>
      <c r="BF12" s="4" t="str">
        <f t="shared" si="25"/>
        <v>M10c - </v>
      </c>
      <c r="BG12" s="4">
        <f t="shared" si="26"/>
      </c>
      <c r="BH12" s="4" t="str">
        <f t="shared" si="27"/>
        <v>M12 - </v>
      </c>
      <c r="BI12" s="4" t="str">
        <f t="shared" si="28"/>
        <v>M13 - </v>
      </c>
      <c r="BJ12" s="4" t="str">
        <f t="shared" si="29"/>
        <v>M14 - </v>
      </c>
      <c r="BK12" s="4" t="str">
        <f t="shared" si="30"/>
        <v>M15 - </v>
      </c>
      <c r="BL12" s="4" t="str">
        <f t="shared" si="31"/>
        <v>M16 - </v>
      </c>
      <c r="BM12" s="4">
        <f t="shared" si="32"/>
      </c>
      <c r="BN12" s="4" t="str">
        <f t="shared" si="33"/>
        <v>M18 - </v>
      </c>
      <c r="BO12" s="4">
        <f t="shared" si="34"/>
      </c>
      <c r="BP12" s="4">
        <f t="shared" si="35"/>
      </c>
      <c r="BQ12" s="4" t="e">
        <f>CONCATENATE(AU12,AV12,AW12,AX12,AY12,AZ12,BA12,BB12,BC12,BD12,BE12,BF12,BG12,BH12,BI12,BJ12,BK12,BL12,BM12,BN12,BO12,BP12,#REF!)</f>
        <v>#REF!</v>
      </c>
      <c r="BR12" s="4" t="e">
        <f t="shared" si="36"/>
        <v>#REF!</v>
      </c>
    </row>
    <row r="13" spans="1:70" ht="40.5">
      <c r="A13" s="44" t="s">
        <v>210</v>
      </c>
      <c r="B13" s="45">
        <v>11</v>
      </c>
      <c r="C13" s="50" t="s">
        <v>125</v>
      </c>
      <c r="D13" s="50" t="s">
        <v>126</v>
      </c>
      <c r="E13" s="58">
        <f t="shared" si="6"/>
        <v>2.5</v>
      </c>
      <c r="F13" s="58">
        <f t="shared" si="7"/>
        <v>2.5</v>
      </c>
      <c r="G13" s="48">
        <f t="shared" si="8"/>
        <v>6</v>
      </c>
      <c r="H13" s="44" t="str">
        <f t="shared" si="9"/>
        <v>Medio</v>
      </c>
      <c r="I13" s="49" t="s">
        <v>180</v>
      </c>
      <c r="J13" s="45" t="e">
        <f t="shared" si="10"/>
        <v>#REF!</v>
      </c>
      <c r="K13" s="49" t="str">
        <f t="shared" si="0"/>
        <v>Tutti</v>
      </c>
      <c r="L13" s="19">
        <v>2</v>
      </c>
      <c r="M13" s="19">
        <v>5</v>
      </c>
      <c r="N13" s="19">
        <v>1</v>
      </c>
      <c r="O13" s="19">
        <v>3</v>
      </c>
      <c r="P13" s="19">
        <v>1</v>
      </c>
      <c r="Q13" s="19">
        <v>3</v>
      </c>
      <c r="R13" s="20">
        <f>ROUND(AVERAGE(L13:Q13),2)</f>
        <v>2.5</v>
      </c>
      <c r="S13" s="19">
        <v>5</v>
      </c>
      <c r="T13" s="19">
        <v>1</v>
      </c>
      <c r="U13" s="19">
        <v>0</v>
      </c>
      <c r="V13" s="19">
        <v>4</v>
      </c>
      <c r="W13" s="20">
        <f>ROUND(AVERAGE(S13:V13),2)</f>
        <v>2.5</v>
      </c>
      <c r="X13" s="20">
        <f>R13*W13</f>
        <v>6.25</v>
      </c>
      <c r="Y13" s="2" t="s">
        <v>203</v>
      </c>
      <c r="Z13" s="2" t="s">
        <v>203</v>
      </c>
      <c r="AA13" s="2" t="s">
        <v>203</v>
      </c>
      <c r="AB13" s="2" t="s">
        <v>203</v>
      </c>
      <c r="AC13" s="2" t="s">
        <v>203</v>
      </c>
      <c r="AD13" s="2" t="s">
        <v>203</v>
      </c>
      <c r="AE13" s="2"/>
      <c r="AF13" s="2">
        <f t="shared" si="11"/>
      </c>
      <c r="AG13" s="2" t="s">
        <v>203</v>
      </c>
      <c r="AH13" s="2" t="s">
        <v>203</v>
      </c>
      <c r="AI13" s="2" t="str">
        <f t="shared" si="12"/>
        <v>x</v>
      </c>
      <c r="AJ13" s="2">
        <f t="shared" si="13"/>
      </c>
      <c r="AK13" s="2"/>
      <c r="AL13" s="2" t="s">
        <v>203</v>
      </c>
      <c r="AM13" s="2" t="s">
        <v>203</v>
      </c>
      <c r="AN13" s="2" t="s">
        <v>203</v>
      </c>
      <c r="AO13" s="2" t="s">
        <v>203</v>
      </c>
      <c r="AP13" s="2" t="s">
        <v>203</v>
      </c>
      <c r="AQ13" s="2"/>
      <c r="AR13" s="2" t="s">
        <v>203</v>
      </c>
      <c r="AS13" s="2"/>
      <c r="AT13" s="2"/>
      <c r="AU13" s="4" t="str">
        <f t="shared" si="14"/>
        <v>M01 - </v>
      </c>
      <c r="AV13" s="4" t="str">
        <f t="shared" si="15"/>
        <v>M02 - </v>
      </c>
      <c r="AW13" s="4" t="str">
        <f t="shared" si="16"/>
        <v>M03 - </v>
      </c>
      <c r="AX13" s="4" t="str">
        <f t="shared" si="17"/>
        <v>M04 - </v>
      </c>
      <c r="AY13" s="4" t="str">
        <f t="shared" si="18"/>
        <v>M05 - </v>
      </c>
      <c r="AZ13" s="4" t="str">
        <f t="shared" si="19"/>
        <v>M06 - </v>
      </c>
      <c r="BA13" s="4">
        <f t="shared" si="20"/>
      </c>
      <c r="BB13" s="4">
        <f t="shared" si="21"/>
      </c>
      <c r="BC13" s="4" t="str">
        <f t="shared" si="22"/>
        <v>M09 - </v>
      </c>
      <c r="BD13" s="4" t="str">
        <f t="shared" si="23"/>
        <v>M10a - </v>
      </c>
      <c r="BE13" s="4" t="str">
        <f t="shared" si="24"/>
        <v>M10b - </v>
      </c>
      <c r="BF13" s="4">
        <f t="shared" si="25"/>
      </c>
      <c r="BG13" s="4">
        <f t="shared" si="26"/>
      </c>
      <c r="BH13" s="4" t="str">
        <f t="shared" si="27"/>
        <v>M12 - </v>
      </c>
      <c r="BI13" s="4" t="str">
        <f t="shared" si="28"/>
        <v>M13 - </v>
      </c>
      <c r="BJ13" s="4" t="str">
        <f t="shared" si="29"/>
        <v>M14 - </v>
      </c>
      <c r="BK13" s="4" t="str">
        <f t="shared" si="30"/>
        <v>M15 - </v>
      </c>
      <c r="BL13" s="4" t="str">
        <f t="shared" si="31"/>
        <v>M16 - </v>
      </c>
      <c r="BM13" s="4">
        <f t="shared" si="32"/>
      </c>
      <c r="BN13" s="4" t="str">
        <f t="shared" si="33"/>
        <v>M18 - </v>
      </c>
      <c r="BO13" s="4">
        <f t="shared" si="34"/>
      </c>
      <c r="BP13" s="4">
        <f t="shared" si="35"/>
      </c>
      <c r="BQ13" s="4" t="e">
        <f>CONCATENATE(AU13,AV13,AW13,AX13,AY13,AZ13,BA13,BB13,BC13,BD13,BE13,BF13,BG13,BH13,BI13,BJ13,BK13,BL13,BM13,BN13,BO13,BP13,#REF!)</f>
        <v>#REF!</v>
      </c>
      <c r="BR13" s="4" t="e">
        <f t="shared" si="36"/>
        <v>#REF!</v>
      </c>
    </row>
    <row r="14" spans="1:70" ht="27">
      <c r="A14" s="69">
        <v>1</v>
      </c>
      <c r="B14" s="69">
        <v>12</v>
      </c>
      <c r="C14" s="71" t="s">
        <v>127</v>
      </c>
      <c r="D14" s="50" t="s">
        <v>128</v>
      </c>
      <c r="E14" s="58">
        <f t="shared" si="6"/>
        <v>2.5</v>
      </c>
      <c r="F14" s="58">
        <f t="shared" si="7"/>
        <v>2.5</v>
      </c>
      <c r="G14" s="48">
        <f t="shared" si="8"/>
        <v>6</v>
      </c>
      <c r="H14" s="44" t="str">
        <f t="shared" si="9"/>
        <v>Medio</v>
      </c>
      <c r="I14" s="49" t="s">
        <v>180</v>
      </c>
      <c r="J14" s="45" t="e">
        <f t="shared" si="10"/>
        <v>#REF!</v>
      </c>
      <c r="K14" s="49">
        <f t="shared" si="0"/>
        <v>1</v>
      </c>
      <c r="L14" s="19">
        <v>2</v>
      </c>
      <c r="M14" s="19">
        <v>5</v>
      </c>
      <c r="N14" s="19">
        <v>1</v>
      </c>
      <c r="O14" s="19">
        <v>3</v>
      </c>
      <c r="P14" s="19">
        <v>1</v>
      </c>
      <c r="Q14" s="19">
        <v>3</v>
      </c>
      <c r="R14" s="20">
        <f>ROUND(AVERAGE(L14:Q14),2)</f>
        <v>2.5</v>
      </c>
      <c r="S14" s="19">
        <v>5</v>
      </c>
      <c r="T14" s="19">
        <v>1</v>
      </c>
      <c r="U14" s="19">
        <v>0</v>
      </c>
      <c r="V14" s="19">
        <v>4</v>
      </c>
      <c r="W14" s="20">
        <f>ROUND(AVERAGE(S14:V14),2)</f>
        <v>2.5</v>
      </c>
      <c r="X14" s="20">
        <f>R14*W14</f>
        <v>6.25</v>
      </c>
      <c r="Y14" s="2" t="s">
        <v>203</v>
      </c>
      <c r="Z14" s="2" t="s">
        <v>203</v>
      </c>
      <c r="AA14" s="2" t="s">
        <v>203</v>
      </c>
      <c r="AB14" s="2" t="s">
        <v>203</v>
      </c>
      <c r="AC14" s="2" t="s">
        <v>203</v>
      </c>
      <c r="AD14" s="2" t="s">
        <v>203</v>
      </c>
      <c r="AE14" s="2"/>
      <c r="AF14" s="2">
        <f t="shared" si="11"/>
      </c>
      <c r="AG14" s="2" t="s">
        <v>203</v>
      </c>
      <c r="AH14" s="2" t="s">
        <v>203</v>
      </c>
      <c r="AI14" s="2" t="str">
        <f t="shared" si="12"/>
        <v>x</v>
      </c>
      <c r="AJ14" s="2">
        <f t="shared" si="13"/>
      </c>
      <c r="AK14" s="2"/>
      <c r="AL14" s="2" t="s">
        <v>203</v>
      </c>
      <c r="AM14" s="2" t="s">
        <v>203</v>
      </c>
      <c r="AN14" s="2" t="s">
        <v>203</v>
      </c>
      <c r="AO14" s="2" t="s">
        <v>203</v>
      </c>
      <c r="AP14" s="2" t="s">
        <v>203</v>
      </c>
      <c r="AQ14" s="2"/>
      <c r="AR14" s="2" t="s">
        <v>203</v>
      </c>
      <c r="AS14" s="2"/>
      <c r="AT14" s="2"/>
      <c r="AU14" s="4" t="str">
        <f t="shared" si="14"/>
        <v>M01 - </v>
      </c>
      <c r="AV14" s="4" t="str">
        <f t="shared" si="15"/>
        <v>M02 - </v>
      </c>
      <c r="AW14" s="4" t="str">
        <f t="shared" si="16"/>
        <v>M03 - </v>
      </c>
      <c r="AX14" s="4" t="str">
        <f t="shared" si="17"/>
        <v>M04 - </v>
      </c>
      <c r="AY14" s="4" t="str">
        <f t="shared" si="18"/>
        <v>M05 - </v>
      </c>
      <c r="AZ14" s="4" t="str">
        <f t="shared" si="19"/>
        <v>M06 - </v>
      </c>
      <c r="BA14" s="4">
        <f t="shared" si="20"/>
      </c>
      <c r="BB14" s="4">
        <f t="shared" si="21"/>
      </c>
      <c r="BC14" s="4" t="str">
        <f t="shared" si="22"/>
        <v>M09 - </v>
      </c>
      <c r="BD14" s="4" t="str">
        <f t="shared" si="23"/>
        <v>M10a - </v>
      </c>
      <c r="BE14" s="4" t="str">
        <f t="shared" si="24"/>
        <v>M10b - </v>
      </c>
      <c r="BF14" s="4">
        <f t="shared" si="25"/>
      </c>
      <c r="BG14" s="4">
        <f t="shared" si="26"/>
      </c>
      <c r="BH14" s="4" t="str">
        <f t="shared" si="27"/>
        <v>M12 - </v>
      </c>
      <c r="BI14" s="4" t="str">
        <f t="shared" si="28"/>
        <v>M13 - </v>
      </c>
      <c r="BJ14" s="4" t="str">
        <f t="shared" si="29"/>
        <v>M14 - </v>
      </c>
      <c r="BK14" s="4" t="str">
        <f t="shared" si="30"/>
        <v>M15 - </v>
      </c>
      <c r="BL14" s="4" t="str">
        <f t="shared" si="31"/>
        <v>M16 - </v>
      </c>
      <c r="BM14" s="4">
        <f t="shared" si="32"/>
      </c>
      <c r="BN14" s="4" t="str">
        <f t="shared" si="33"/>
        <v>M18 - </v>
      </c>
      <c r="BO14" s="4">
        <f t="shared" si="34"/>
      </c>
      <c r="BP14" s="4">
        <f t="shared" si="35"/>
      </c>
      <c r="BQ14" s="4" t="e">
        <f>CONCATENATE(AU14,AV14,AW14,AX14,AY14,AZ14,BA14,BB14,BC14,BD14,BE14,BF14,BG14,BH14,BI14,BJ14,BK14,BL14,BM14,BN14,BO14,BP14,#REF!)</f>
        <v>#REF!</v>
      </c>
      <c r="BR14" s="4" t="e">
        <f t="shared" si="36"/>
        <v>#REF!</v>
      </c>
    </row>
    <row r="15" spans="1:70" ht="40.5">
      <c r="A15" s="43">
        <v>3</v>
      </c>
      <c r="B15" s="45">
        <v>20</v>
      </c>
      <c r="C15" s="46" t="s">
        <v>147</v>
      </c>
      <c r="D15" s="46" t="s">
        <v>30</v>
      </c>
      <c r="E15" s="47">
        <f>R21</f>
        <v>0</v>
      </c>
      <c r="F15" s="43">
        <f>W21</f>
        <v>0</v>
      </c>
      <c r="G15" s="48">
        <f>ROUND(X21,0)</f>
        <v>0</v>
      </c>
      <c r="H15" s="44" t="str">
        <f>IF(G21&lt;1,"Nullo",IF(G21&lt;=3,"Basso",IF(G21&lt;=6,"Medio",IF(G21&lt;=15,"Alto","Molto alto"))))</f>
        <v>Nullo</v>
      </c>
      <c r="I15" s="49" t="s">
        <v>180</v>
      </c>
      <c r="J15" s="49">
        <f>BR21</f>
        <v>0</v>
      </c>
      <c r="K15" s="49">
        <v>2</v>
      </c>
      <c r="L15" s="19">
        <v>2</v>
      </c>
      <c r="M15" s="19">
        <v>5</v>
      </c>
      <c r="N15" s="19">
        <v>1</v>
      </c>
      <c r="O15" s="19">
        <v>4</v>
      </c>
      <c r="P15" s="19">
        <v>1</v>
      </c>
      <c r="Q15" s="19">
        <v>3</v>
      </c>
      <c r="R15" s="21" t="e">
        <f>ROUND(AVERAGE(L21:Q21),2)</f>
        <v>#DIV/0!</v>
      </c>
      <c r="S15" s="19">
        <v>5</v>
      </c>
      <c r="T15" s="19">
        <v>1</v>
      </c>
      <c r="U15" s="19">
        <v>1</v>
      </c>
      <c r="V15" s="19">
        <v>4</v>
      </c>
      <c r="W15" s="20" t="e">
        <f>ROUND(AVERAGE(S21:V21),2)</f>
        <v>#DIV/0!</v>
      </c>
      <c r="X15" s="20">
        <f>R21*W21</f>
        <v>0</v>
      </c>
      <c r="Y15" s="2" t="s">
        <v>203</v>
      </c>
      <c r="Z15" s="2" t="s">
        <v>203</v>
      </c>
      <c r="AA15" s="2" t="s">
        <v>203</v>
      </c>
      <c r="AB15" s="2" t="s">
        <v>203</v>
      </c>
      <c r="AC15" s="2" t="s">
        <v>203</v>
      </c>
      <c r="AD15" s="2" t="s">
        <v>203</v>
      </c>
      <c r="AE15" s="2"/>
      <c r="AF15" s="2">
        <f>IF(G21&gt;=7,"x","")</f>
      </c>
      <c r="AG15" s="2" t="s">
        <v>203</v>
      </c>
      <c r="AH15" s="2" t="s">
        <v>203</v>
      </c>
      <c r="AI15" s="2">
        <f>IF(G21&gt;=4,IF(G21&lt;=15,"x",""),"")</f>
      </c>
      <c r="AJ15" s="2">
        <f>IF(G21&gt;=7,IF(G21&lt;=25,"x",""),"")</f>
      </c>
      <c r="AK15" s="2"/>
      <c r="AL15" s="2" t="s">
        <v>203</v>
      </c>
      <c r="AM15" s="2" t="s">
        <v>203</v>
      </c>
      <c r="AN15" s="2" t="s">
        <v>203</v>
      </c>
      <c r="AO15" s="2" t="s">
        <v>203</v>
      </c>
      <c r="AP15" s="2" t="s">
        <v>203</v>
      </c>
      <c r="AQ15" s="2"/>
      <c r="AR15" s="2" t="s">
        <v>203</v>
      </c>
      <c r="AS15" s="2"/>
      <c r="AT15" s="2"/>
      <c r="AU15" s="4">
        <f>IF(Y21="x",CONCATENATE('SCHEDA A AUT CONC'!Y$2," - "),"")</f>
      </c>
      <c r="AV15" s="4">
        <f>IF(Z21="x",CONCATENATE('SCHEDA A AUT CONC'!Z$2," - "),"")</f>
      </c>
      <c r="AW15" s="4">
        <f>IF(AA21="x",CONCATENATE('SCHEDA A AUT CONC'!AA$2," - "),"")</f>
      </c>
      <c r="AX15" s="4">
        <f>IF(AB21="x",CONCATENATE('SCHEDA A AUT CONC'!AB$2," - "),"")</f>
      </c>
      <c r="AY15" s="4">
        <f>IF(AC21="x",CONCATENATE('SCHEDA A AUT CONC'!AC$2," - "),"")</f>
      </c>
      <c r="AZ15" s="4">
        <f>IF(AD21="x",CONCATENATE('SCHEDA A AUT CONC'!AD$2," - "),"")</f>
      </c>
      <c r="BA15" s="4">
        <f>IF(AE21="x",CONCATENATE('SCHEDA A AUT CONC'!AE$2," - "),"")</f>
      </c>
      <c r="BB15" s="4">
        <f>IF(AF21="x",CONCATENATE('SCHEDA A AUT CONC'!AF$2," - "),"")</f>
      </c>
      <c r="BC15" s="4">
        <f>IF(AG21="x",CONCATENATE('SCHEDA A AUT CONC'!AG$2," - "),"")</f>
      </c>
      <c r="BD15" s="4">
        <f>IF(AH21="x",CONCATENATE('SCHEDA A AUT CONC'!AH$2," - "),"")</f>
      </c>
      <c r="BE15" s="4">
        <f>IF(AI21="x",CONCATENATE('SCHEDA A AUT CONC'!AI$2," - "),"")</f>
      </c>
      <c r="BF15" s="4">
        <f>IF(AJ21="x",CONCATENATE('SCHEDA A AUT CONC'!AJ$2," - "),"")</f>
      </c>
      <c r="BG15" s="4">
        <f>IF(AK21="x",CONCATENATE('SCHEDA A AUT CONC'!AK$2," - "),"")</f>
      </c>
      <c r="BH15" s="4">
        <f>IF(AL21="x",CONCATENATE('SCHEDA A AUT CONC'!AL$2," - "),"")</f>
      </c>
      <c r="BI15" s="4">
        <f>IF(AM21="x",CONCATENATE('SCHEDA A AUT CONC'!AM$2," - "),"")</f>
      </c>
      <c r="BJ15" s="4">
        <f>IF(AN21="x",CONCATENATE('SCHEDA A AUT CONC'!AN$2," - "),"")</f>
      </c>
      <c r="BK15" s="4">
        <f>IF(AO21="x",CONCATENATE('SCHEDA A AUT CONC'!AO$2," - "),"")</f>
      </c>
      <c r="BL15" s="4">
        <f>IF(AP21="x",CONCATENATE('SCHEDA A AUT CONC'!AP$2," - "),"")</f>
      </c>
      <c r="BM15" s="4">
        <f>IF(AQ21="x",CONCATENATE('SCHEDA A AUT CONC'!AQ$2," - "),"")</f>
      </c>
      <c r="BN15" s="4">
        <f>IF(AR21="x",CONCATENATE('SCHEDA A AUT CONC'!AR$2," - "),"")</f>
      </c>
      <c r="BO15" s="4">
        <f>IF(AS21="x",CONCATENATE('SCHEDA A AUT CONC'!AS$2," - "),"")</f>
      </c>
      <c r="BP15" s="4">
        <f>IF(AT21="x",CONCATENATE('SCHEDA A AUT CONC'!AT$2," - "),"")</f>
      </c>
      <c r="BQ15" s="4" t="e">
        <f>CONCATENATE(AU21,AV21,AW21,AX21,AY21,AZ21,BA21,BB21,BC21,BD21,BE21,BF21,BG21,BH21,BI21,BJ21,BK21,BL21,BM21,BN21,BO21,BP21,#REF!)</f>
        <v>#REF!</v>
      </c>
      <c r="BR15" s="4" t="e">
        <f>LEFT(BQ21,LEN(BQ21)-2)</f>
        <v>#VALUE!</v>
      </c>
    </row>
    <row r="16" spans="1:70" ht="40.5">
      <c r="A16" s="43">
        <v>3</v>
      </c>
      <c r="B16" s="45">
        <v>21</v>
      </c>
      <c r="C16" s="46" t="s">
        <v>41</v>
      </c>
      <c r="D16" s="46" t="s">
        <v>30</v>
      </c>
      <c r="E16" s="47">
        <f>R22</f>
        <v>0</v>
      </c>
      <c r="F16" s="43">
        <f>W22</f>
        <v>0</v>
      </c>
      <c r="G16" s="48">
        <f>ROUND(X22,0)</f>
        <v>0</v>
      </c>
      <c r="H16" s="44" t="str">
        <f>IF(G22&lt;1,"Nullo",IF(G22&lt;=3,"Basso",IF(G22&lt;=6,"Medio",IF(G22&lt;=15,"Alto","Molto alto"))))</f>
        <v>Nullo</v>
      </c>
      <c r="I16" s="49" t="s">
        <v>180</v>
      </c>
      <c r="J16" s="49">
        <f>BR22</f>
        <v>0</v>
      </c>
      <c r="K16" s="49">
        <v>2</v>
      </c>
      <c r="L16" s="19">
        <v>2</v>
      </c>
      <c r="M16" s="19">
        <v>5</v>
      </c>
      <c r="N16" s="19">
        <v>1</v>
      </c>
      <c r="O16" s="19">
        <v>4</v>
      </c>
      <c r="P16" s="19">
        <v>1</v>
      </c>
      <c r="Q16" s="19">
        <v>3</v>
      </c>
      <c r="R16" s="21" t="e">
        <f>ROUND(AVERAGE(L22:Q22),2)</f>
        <v>#DIV/0!</v>
      </c>
      <c r="S16" s="19">
        <v>5</v>
      </c>
      <c r="T16" s="19">
        <v>1</v>
      </c>
      <c r="U16" s="19">
        <v>1</v>
      </c>
      <c r="V16" s="19">
        <v>3</v>
      </c>
      <c r="W16" s="20" t="e">
        <f>ROUND(AVERAGE(S22:V22),2)</f>
        <v>#DIV/0!</v>
      </c>
      <c r="X16" s="20">
        <f>R22*W22</f>
        <v>0</v>
      </c>
      <c r="Y16" s="2" t="s">
        <v>203</v>
      </c>
      <c r="Z16" s="2" t="s">
        <v>203</v>
      </c>
      <c r="AA16" s="2" t="s">
        <v>203</v>
      </c>
      <c r="AB16" s="2" t="s">
        <v>203</v>
      </c>
      <c r="AC16" s="2" t="s">
        <v>203</v>
      </c>
      <c r="AD16" s="2" t="s">
        <v>203</v>
      </c>
      <c r="AE16" s="2"/>
      <c r="AF16" s="2">
        <f>IF(G22&gt;=7,"x","")</f>
      </c>
      <c r="AG16" s="2" t="s">
        <v>203</v>
      </c>
      <c r="AH16" s="2" t="s">
        <v>203</v>
      </c>
      <c r="AI16" s="2">
        <f>IF(G22&gt;=4,IF(G22&lt;=15,"x",""),"")</f>
      </c>
      <c r="AJ16" s="2">
        <f>IF(G22&gt;=7,IF(G22&lt;=25,"x",""),"")</f>
      </c>
      <c r="AK16" s="2"/>
      <c r="AL16" s="2" t="s">
        <v>203</v>
      </c>
      <c r="AM16" s="2" t="s">
        <v>203</v>
      </c>
      <c r="AN16" s="2" t="s">
        <v>203</v>
      </c>
      <c r="AO16" s="2" t="s">
        <v>203</v>
      </c>
      <c r="AP16" s="2" t="s">
        <v>203</v>
      </c>
      <c r="AQ16" s="2"/>
      <c r="AR16" s="2" t="s">
        <v>203</v>
      </c>
      <c r="AS16" s="2"/>
      <c r="AT16" s="2"/>
      <c r="AU16" s="4">
        <f>IF(Y22="x",CONCATENATE('SCHEDA A AUT CONC'!Y$2," - "),"")</f>
      </c>
      <c r="AV16" s="4">
        <f>IF(Z22="x",CONCATENATE('SCHEDA A AUT CONC'!Z$2," - "),"")</f>
      </c>
      <c r="AW16" s="4">
        <f>IF(AA22="x",CONCATENATE('SCHEDA A AUT CONC'!AA$2," - "),"")</f>
      </c>
      <c r="AX16" s="4">
        <f>IF(AB22="x",CONCATENATE('SCHEDA A AUT CONC'!AB$2," - "),"")</f>
      </c>
      <c r="AY16" s="4">
        <f>IF(AC22="x",CONCATENATE('SCHEDA A AUT CONC'!AC$2," - "),"")</f>
      </c>
      <c r="AZ16" s="4">
        <f>IF(AD22="x",CONCATENATE('SCHEDA A AUT CONC'!AD$2," - "),"")</f>
      </c>
      <c r="BA16" s="4">
        <f>IF(AE22="x",CONCATENATE('SCHEDA A AUT CONC'!AE$2," - "),"")</f>
      </c>
      <c r="BB16" s="4">
        <f>IF(AF22="x",CONCATENATE('SCHEDA A AUT CONC'!AF$2," - "),"")</f>
      </c>
      <c r="BC16" s="4">
        <f>IF(AG22="x",CONCATENATE('SCHEDA A AUT CONC'!AG$2," - "),"")</f>
      </c>
      <c r="BD16" s="4">
        <f>IF(AH22="x",CONCATENATE('SCHEDA A AUT CONC'!AH$2," - "),"")</f>
      </c>
      <c r="BE16" s="4">
        <f>IF(AI22="x",CONCATENATE('SCHEDA A AUT CONC'!AI$2," - "),"")</f>
      </c>
      <c r="BF16" s="4">
        <f>IF(AJ22="x",CONCATENATE('SCHEDA A AUT CONC'!AJ$2," - "),"")</f>
      </c>
      <c r="BG16" s="4">
        <f>IF(AK22="x",CONCATENATE('SCHEDA A AUT CONC'!AK$2," - "),"")</f>
      </c>
      <c r="BH16" s="4">
        <f>IF(AL22="x",CONCATENATE('SCHEDA A AUT CONC'!AL$2," - "),"")</f>
      </c>
      <c r="BI16" s="4">
        <f>IF(AM22="x",CONCATENATE('SCHEDA A AUT CONC'!AM$2," - "),"")</f>
      </c>
      <c r="BJ16" s="4">
        <f>IF(AN22="x",CONCATENATE('SCHEDA A AUT CONC'!AN$2," - "),"")</f>
      </c>
      <c r="BK16" s="4">
        <f>IF(AO22="x",CONCATENATE('SCHEDA A AUT CONC'!AO$2," - "),"")</f>
      </c>
      <c r="BL16" s="4">
        <f>IF(AP22="x",CONCATENATE('SCHEDA A AUT CONC'!AP$2," - "),"")</f>
      </c>
      <c r="BM16" s="4">
        <f>IF(AQ22="x",CONCATENATE('SCHEDA A AUT CONC'!AQ$2," - "),"")</f>
      </c>
      <c r="BN16" s="4">
        <f>IF(AR22="x",CONCATENATE('SCHEDA A AUT CONC'!AR$2," - "),"")</f>
      </c>
      <c r="BO16" s="4">
        <f>IF(AS22="x",CONCATENATE('SCHEDA A AUT CONC'!AS$2," - "),"")</f>
      </c>
      <c r="BP16" s="4">
        <f>IF(AT22="x",CONCATENATE('SCHEDA A AUT CONC'!AT$2," - "),"")</f>
      </c>
      <c r="BQ16" s="4" t="e">
        <f>CONCATENATE(AU22,AV22,AW22,AX22,AY22,AZ22,BA22,BB22,BC22,BD22,BE22,BF22,BG22,BH22,BI22,BJ22,BK22,BL22,BM22,BN22,BO22,BP22,#REF!)</f>
        <v>#REF!</v>
      </c>
      <c r="BR16" s="4" t="e">
        <f>LEFT(BQ22,LEN(BQ22)-2)</f>
        <v>#VALUE!</v>
      </c>
    </row>
    <row r="17" spans="1:70" ht="40.5">
      <c r="A17" s="43">
        <v>5</v>
      </c>
      <c r="B17" s="45">
        <v>22</v>
      </c>
      <c r="C17" s="46" t="s">
        <v>42</v>
      </c>
      <c r="D17" s="46" t="s">
        <v>30</v>
      </c>
      <c r="E17" s="47">
        <f>R23</f>
        <v>0</v>
      </c>
      <c r="F17" s="43">
        <f>W23</f>
        <v>0</v>
      </c>
      <c r="G17" s="48">
        <f>ROUND(X23,0)</f>
        <v>0</v>
      </c>
      <c r="H17" s="44" t="str">
        <f>IF(G23&lt;1,"Nullo",IF(G23&lt;=3,"Basso",IF(G23&lt;=6,"Medio",IF(G23&lt;=15,"Alto","Molto alto"))))</f>
        <v>Nullo</v>
      </c>
      <c r="I17" s="49" t="s">
        <v>180</v>
      </c>
      <c r="J17" s="49">
        <f>BR23</f>
        <v>0</v>
      </c>
      <c r="K17" s="49">
        <v>2</v>
      </c>
      <c r="L17" s="19">
        <v>2</v>
      </c>
      <c r="M17" s="19">
        <v>5</v>
      </c>
      <c r="N17" s="19">
        <v>1</v>
      </c>
      <c r="O17" s="19">
        <v>4</v>
      </c>
      <c r="P17" s="19">
        <v>1</v>
      </c>
      <c r="Q17" s="19">
        <v>3</v>
      </c>
      <c r="R17" s="21" t="e">
        <f>ROUND(AVERAGE(L23:Q23),2)</f>
        <v>#DIV/0!</v>
      </c>
      <c r="S17" s="19">
        <v>5</v>
      </c>
      <c r="T17" s="19">
        <v>1</v>
      </c>
      <c r="U17" s="19">
        <v>1</v>
      </c>
      <c r="V17" s="19">
        <v>3</v>
      </c>
      <c r="W17" s="20" t="e">
        <f>ROUND(AVERAGE(S23:V23),2)</f>
        <v>#DIV/0!</v>
      </c>
      <c r="X17" s="20">
        <f>R23*W23</f>
        <v>0</v>
      </c>
      <c r="Y17" s="2" t="s">
        <v>203</v>
      </c>
      <c r="Z17" s="2" t="s">
        <v>203</v>
      </c>
      <c r="AA17" s="2" t="s">
        <v>203</v>
      </c>
      <c r="AB17" s="2" t="s">
        <v>203</v>
      </c>
      <c r="AC17" s="2" t="s">
        <v>203</v>
      </c>
      <c r="AD17" s="2" t="s">
        <v>203</v>
      </c>
      <c r="AE17" s="2"/>
      <c r="AF17" s="2">
        <f>IF(G23&gt;=7,"x","")</f>
      </c>
      <c r="AG17" s="2" t="s">
        <v>203</v>
      </c>
      <c r="AH17" s="2" t="s">
        <v>203</v>
      </c>
      <c r="AI17" s="2">
        <f>IF(G23&gt;=4,IF(G23&lt;=15,"x",""),"")</f>
      </c>
      <c r="AJ17" s="2">
        <f>IF(G23&gt;=7,IF(G23&lt;=25,"x",""),"")</f>
      </c>
      <c r="AK17" s="2"/>
      <c r="AL17" s="2" t="s">
        <v>203</v>
      </c>
      <c r="AM17" s="2" t="s">
        <v>203</v>
      </c>
      <c r="AN17" s="2" t="s">
        <v>203</v>
      </c>
      <c r="AO17" s="2" t="s">
        <v>203</v>
      </c>
      <c r="AP17" s="2" t="s">
        <v>203</v>
      </c>
      <c r="AQ17" s="2"/>
      <c r="AR17" s="2" t="s">
        <v>203</v>
      </c>
      <c r="AS17" s="2"/>
      <c r="AT17" s="2"/>
      <c r="AU17" s="4">
        <f>IF(Y23="x",CONCATENATE('SCHEDA A AUT CONC'!Y$2," - "),"")</f>
      </c>
      <c r="AV17" s="4">
        <f>IF(Z23="x",CONCATENATE('SCHEDA A AUT CONC'!Z$2," - "),"")</f>
      </c>
      <c r="AW17" s="4">
        <f>IF(AA23="x",CONCATENATE('SCHEDA A AUT CONC'!AA$2," - "),"")</f>
      </c>
      <c r="AX17" s="4">
        <f>IF(AB23="x",CONCATENATE('SCHEDA A AUT CONC'!AB$2," - "),"")</f>
      </c>
      <c r="AY17" s="4">
        <f>IF(AC23="x",CONCATENATE('SCHEDA A AUT CONC'!AC$2," - "),"")</f>
      </c>
      <c r="AZ17" s="4">
        <f>IF(AD23="x",CONCATENATE('SCHEDA A AUT CONC'!AD$2," - "),"")</f>
      </c>
      <c r="BA17" s="4">
        <f>IF(AE23="x",CONCATENATE('SCHEDA A AUT CONC'!AE$2," - "),"")</f>
      </c>
      <c r="BB17" s="4">
        <f>IF(AF23="x",CONCATENATE('SCHEDA A AUT CONC'!AF$2," - "),"")</f>
      </c>
      <c r="BC17" s="4">
        <f>IF(AG23="x",CONCATENATE('SCHEDA A AUT CONC'!AG$2," - "),"")</f>
      </c>
      <c r="BD17" s="4">
        <f>IF(AH23="x",CONCATENATE('SCHEDA A AUT CONC'!AH$2," - "),"")</f>
      </c>
      <c r="BE17" s="4">
        <f>IF(AI23="x",CONCATENATE('SCHEDA A AUT CONC'!AI$2," - "),"")</f>
      </c>
      <c r="BF17" s="4">
        <f>IF(AJ23="x",CONCATENATE('SCHEDA A AUT CONC'!AJ$2," - "),"")</f>
      </c>
      <c r="BG17" s="4">
        <f>IF(AK23="x",CONCATENATE('SCHEDA A AUT CONC'!AK$2," - "),"")</f>
      </c>
      <c r="BH17" s="4">
        <f>IF(AL23="x",CONCATENATE('SCHEDA A AUT CONC'!AL$2," - "),"")</f>
      </c>
      <c r="BI17" s="4">
        <f>IF(AM23="x",CONCATENATE('SCHEDA A AUT CONC'!AM$2," - "),"")</f>
      </c>
      <c r="BJ17" s="4">
        <f>IF(AN23="x",CONCATENATE('SCHEDA A AUT CONC'!AN$2," - "),"")</f>
      </c>
      <c r="BK17" s="4">
        <f>IF(AO23="x",CONCATENATE('SCHEDA A AUT CONC'!AO$2," - "),"")</f>
      </c>
      <c r="BL17" s="4">
        <f>IF(AP23="x",CONCATENATE('SCHEDA A AUT CONC'!AP$2," - "),"")</f>
      </c>
      <c r="BM17" s="4">
        <f>IF(AQ23="x",CONCATENATE('SCHEDA A AUT CONC'!AQ$2," - "),"")</f>
      </c>
      <c r="BN17" s="4">
        <f>IF(AR23="x",CONCATENATE('SCHEDA A AUT CONC'!AR$2," - "),"")</f>
      </c>
      <c r="BO17" s="4">
        <f>IF(AS23="x",CONCATENATE('SCHEDA A AUT CONC'!AS$2," - "),"")</f>
      </c>
      <c r="BP17" s="4">
        <f>IF(AT23="x",CONCATENATE('SCHEDA A AUT CONC'!AT$2," - "),"")</f>
      </c>
      <c r="BQ17" s="4" t="e">
        <f>CONCATENATE(AU23,AV23,AW23,AX23,AY23,AZ23,BA23,BB23,BC23,BD23,BE23,BF23,BG23,BH23,BI23,BJ23,BK23,BL23,BM23,BN23,BO23,BP23,#REF!)</f>
        <v>#REF!</v>
      </c>
      <c r="BR17" s="4" t="e">
        <f>LEFT(BQ23,LEN(BQ23)-2)</f>
        <v>#VALUE!</v>
      </c>
    </row>
    <row r="18" spans="1:70" ht="27">
      <c r="A18" s="53">
        <v>3</v>
      </c>
      <c r="B18" s="45">
        <v>35</v>
      </c>
      <c r="C18" s="54" t="s">
        <v>59</v>
      </c>
      <c r="D18" s="54"/>
      <c r="E18" s="47">
        <f>R18</f>
        <v>2.5</v>
      </c>
      <c r="F18" s="43">
        <f>W18</f>
        <v>2.5</v>
      </c>
      <c r="G18" s="48">
        <f>ROUND(X18,0)</f>
        <v>6</v>
      </c>
      <c r="H18" s="44" t="str">
        <f>IF(G18&lt;1,"Nullo",IF(G18&lt;=3,"Basso",IF(G18&lt;=6,"Medio",IF(G18&lt;=15,"Alto","Molto alto"))))</f>
        <v>Medio</v>
      </c>
      <c r="I18" s="49" t="s">
        <v>180</v>
      </c>
      <c r="J18" s="49" t="e">
        <f>BR18</f>
        <v>#REF!</v>
      </c>
      <c r="K18" s="49">
        <v>2</v>
      </c>
      <c r="L18" s="19">
        <v>2</v>
      </c>
      <c r="M18" s="19">
        <v>5</v>
      </c>
      <c r="N18" s="19">
        <v>1</v>
      </c>
      <c r="O18" s="19">
        <v>3</v>
      </c>
      <c r="P18" s="19">
        <v>1</v>
      </c>
      <c r="Q18" s="19">
        <v>3</v>
      </c>
      <c r="R18" s="21">
        <f>ROUND(AVERAGE(L18:Q18),2)</f>
        <v>2.5</v>
      </c>
      <c r="S18" s="19">
        <v>5</v>
      </c>
      <c r="T18" s="19">
        <v>1</v>
      </c>
      <c r="U18" s="19">
        <v>0</v>
      </c>
      <c r="V18" s="19">
        <v>4</v>
      </c>
      <c r="W18" s="20">
        <f>ROUND(AVERAGE(S18:V18),2)</f>
        <v>2.5</v>
      </c>
      <c r="X18" s="20">
        <f>R18*W18</f>
        <v>6.25</v>
      </c>
      <c r="Y18" s="2" t="s">
        <v>203</v>
      </c>
      <c r="Z18" s="2" t="s">
        <v>203</v>
      </c>
      <c r="AA18" s="2" t="s">
        <v>203</v>
      </c>
      <c r="AB18" s="2" t="s">
        <v>203</v>
      </c>
      <c r="AC18" s="2" t="s">
        <v>203</v>
      </c>
      <c r="AD18" s="2" t="s">
        <v>203</v>
      </c>
      <c r="AE18" s="2"/>
      <c r="AF18" s="2">
        <f>IF(G18&gt;=7,"x","")</f>
      </c>
      <c r="AG18" s="2" t="s">
        <v>203</v>
      </c>
      <c r="AH18" s="2" t="s">
        <v>203</v>
      </c>
      <c r="AI18" s="2" t="str">
        <f>IF(G18&gt;=4,IF(G18&lt;=15,"x",""),"")</f>
        <v>x</v>
      </c>
      <c r="AJ18" s="2">
        <f>IF(G18&gt;=7,IF(G18&lt;=25,"x",""),"")</f>
      </c>
      <c r="AK18" s="2"/>
      <c r="AL18" s="2" t="s">
        <v>203</v>
      </c>
      <c r="AM18" s="2" t="s">
        <v>203</v>
      </c>
      <c r="AN18" s="2" t="s">
        <v>203</v>
      </c>
      <c r="AO18" s="2" t="s">
        <v>203</v>
      </c>
      <c r="AP18" s="2" t="s">
        <v>203</v>
      </c>
      <c r="AQ18" s="2"/>
      <c r="AR18" s="2" t="s">
        <v>203</v>
      </c>
      <c r="AS18" s="2"/>
      <c r="AT18" s="2"/>
      <c r="AU18" s="4" t="str">
        <f>IF(Y18="x",CONCATENATE('SCHEDA A AUT CONC'!Y$2," - "),"")</f>
        <v>M01 - </v>
      </c>
      <c r="AV18" s="4" t="str">
        <f>IF(Z18="x",CONCATENATE('SCHEDA A AUT CONC'!Z$2," - "),"")</f>
        <v>M02 - </v>
      </c>
      <c r="AW18" s="4" t="str">
        <f>IF(AA18="x",CONCATENATE('SCHEDA A AUT CONC'!AA$2," - "),"")</f>
        <v>M03 - </v>
      </c>
      <c r="AX18" s="4" t="str">
        <f>IF(AB18="x",CONCATENATE('SCHEDA A AUT CONC'!AB$2," - "),"")</f>
        <v>M04 - </v>
      </c>
      <c r="AY18" s="4" t="str">
        <f>IF(AC18="x",CONCATENATE('SCHEDA A AUT CONC'!AC$2," - "),"")</f>
        <v>M05 - </v>
      </c>
      <c r="AZ18" s="4" t="str">
        <f>IF(AD18="x",CONCATENATE('SCHEDA A AUT CONC'!AD$2," - "),"")</f>
        <v>M06 - </v>
      </c>
      <c r="BA18" s="4">
        <f>IF(AE18="x",CONCATENATE('SCHEDA A AUT CONC'!AE$2," - "),"")</f>
      </c>
      <c r="BB18" s="4">
        <f>IF(AF18="x",CONCATENATE('SCHEDA A AUT CONC'!AF$2," - "),"")</f>
      </c>
      <c r="BC18" s="4" t="str">
        <f>IF(AG18="x",CONCATENATE('SCHEDA A AUT CONC'!AG$2," - "),"")</f>
        <v>M09 - </v>
      </c>
      <c r="BD18" s="4" t="str">
        <f>IF(AH18="x",CONCATENATE('SCHEDA A AUT CONC'!AH$2," - "),"")</f>
        <v>M10a - </v>
      </c>
      <c r="BE18" s="4" t="str">
        <f>IF(AI18="x",CONCATENATE('SCHEDA A AUT CONC'!AI$2," - "),"")</f>
        <v>M10b - </v>
      </c>
      <c r="BF18" s="4">
        <f>IF(AJ18="x",CONCATENATE('SCHEDA A AUT CONC'!AJ$2," - "),"")</f>
      </c>
      <c r="BG18" s="4">
        <f>IF(AK18="x",CONCATENATE('SCHEDA A AUT CONC'!AK$2," - "),"")</f>
      </c>
      <c r="BH18" s="4" t="str">
        <f>IF(AL18="x",CONCATENATE('SCHEDA A AUT CONC'!AL$2," - "),"")</f>
        <v>M12 - </v>
      </c>
      <c r="BI18" s="4" t="str">
        <f>IF(AM18="x",CONCATENATE('SCHEDA A AUT CONC'!AM$2," - "),"")</f>
        <v>M13 - </v>
      </c>
      <c r="BJ18" s="4" t="str">
        <f>IF(AN18="x",CONCATENATE('SCHEDA A AUT CONC'!AN$2," - "),"")</f>
        <v>M14 - </v>
      </c>
      <c r="BK18" s="4" t="str">
        <f>IF(AO18="x",CONCATENATE('SCHEDA A AUT CONC'!AO$2," - "),"")</f>
        <v>M15 - </v>
      </c>
      <c r="BL18" s="4" t="str">
        <f>IF(AP18="x",CONCATENATE('SCHEDA A AUT CONC'!AP$2," - "),"")</f>
        <v>M16 - </v>
      </c>
      <c r="BM18" s="4">
        <f>IF(AQ18="x",CONCATENATE('SCHEDA A AUT CONC'!AQ$2," - "),"")</f>
      </c>
      <c r="BN18" s="4" t="str">
        <f>IF(AR18="x",CONCATENATE('SCHEDA A AUT CONC'!AR$2," - "),"")</f>
        <v>M18 - </v>
      </c>
      <c r="BO18" s="4">
        <f>IF(AS18="x",CONCATENATE('SCHEDA A AUT CONC'!AS$2," - "),"")</f>
      </c>
      <c r="BP18" s="4">
        <f>IF(AT18="x",CONCATENATE('SCHEDA A AUT CONC'!AT$2," - "),"")</f>
      </c>
      <c r="BQ18" s="4" t="e">
        <f>CONCATENATE(AU18,AV18,AW18,AX18,AY18,AZ18,BA18,BB18,BC18,BD18,BE18,BF18,BG18,BH18,BI18,BJ18,BK18,BL18,BM18,BN18,BO18,BP18,#REF!)</f>
        <v>#REF!</v>
      </c>
      <c r="BR18" s="4" t="e">
        <f>LEFT(BQ18,LEN(BQ18)-2)</f>
        <v>#REF!</v>
      </c>
    </row>
    <row r="19" spans="1:11" ht="28.5" customHeight="1">
      <c r="A19" s="73" t="s">
        <v>218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</row>
  </sheetData>
  <sheetProtection selectLockedCells="1" selectUnlockedCells="1"/>
  <mergeCells count="7">
    <mergeCell ref="A19:K19"/>
    <mergeCell ref="Y1:AT1"/>
    <mergeCell ref="AU1:BR1"/>
    <mergeCell ref="A1:K1"/>
    <mergeCell ref="L1:R1"/>
    <mergeCell ref="S1:W1"/>
    <mergeCell ref="X1:X2"/>
  </mergeCells>
  <printOptions/>
  <pageMargins left="0.19652777777777777" right="0.19652777777777777" top="0.7875" bottom="0.39305555555555555" header="0.5118055555555555" footer="0.19652777777777777"/>
  <pageSetup fitToHeight="100" fitToWidth="1" horizontalDpi="600" verticalDpi="600" orientation="portrait" paperSize="9" scale="6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16.7109375" style="13" customWidth="1"/>
    <col min="2" max="2" width="6.57421875" style="13" customWidth="1"/>
    <col min="3" max="3" width="3.140625" style="14" customWidth="1"/>
    <col min="4" max="4" width="43.421875" style="14" customWidth="1"/>
    <col min="5" max="5" width="42.7109375" style="14" customWidth="1"/>
    <col min="6" max="6" width="4.7109375" style="14" customWidth="1"/>
    <col min="7" max="7" width="3.28125" style="14" customWidth="1"/>
    <col min="8" max="8" width="4.7109375" style="14" customWidth="1"/>
    <col min="9" max="9" width="11.7109375" style="13" customWidth="1"/>
    <col min="10" max="11" width="21.7109375" style="14" customWidth="1"/>
    <col min="12" max="12" width="12.7109375" style="13" customWidth="1"/>
    <col min="13" max="16384" width="9.140625" style="15" customWidth="1"/>
  </cols>
  <sheetData>
    <row r="1" spans="1:12" ht="60" customHeight="1">
      <c r="A1" s="84" t="s">
        <v>131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0" customFormat="1" ht="38.25">
      <c r="A2" s="5" t="s">
        <v>132</v>
      </c>
      <c r="B2" s="5"/>
      <c r="C2" s="10" t="s">
        <v>1</v>
      </c>
      <c r="D2" s="8" t="s">
        <v>2</v>
      </c>
      <c r="E2" s="5" t="s">
        <v>3</v>
      </c>
      <c r="F2" s="7" t="s">
        <v>4</v>
      </c>
      <c r="G2" s="7" t="s">
        <v>5</v>
      </c>
      <c r="H2" s="7" t="s">
        <v>6</v>
      </c>
      <c r="I2" s="5" t="s">
        <v>7</v>
      </c>
      <c r="J2" s="5" t="s">
        <v>103</v>
      </c>
      <c r="K2" s="5" t="s">
        <v>9</v>
      </c>
      <c r="L2" s="5" t="s">
        <v>10</v>
      </c>
    </row>
    <row r="3" ht="57" customHeight="1"/>
    <row r="4" ht="57" customHeight="1"/>
    <row r="5" ht="57" customHeight="1"/>
    <row r="6" ht="57" customHeight="1"/>
    <row r="7" ht="57" customHeight="1"/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  <row r="28" ht="57" customHeight="1"/>
    <row r="29" ht="57" customHeight="1"/>
    <row r="30" ht="57" customHeight="1"/>
    <row r="31" ht="57" customHeight="1"/>
    <row r="32" ht="57" customHeight="1"/>
    <row r="33" ht="57" customHeight="1"/>
    <row r="34" ht="57" customHeight="1"/>
    <row r="35" ht="57" customHeight="1"/>
    <row r="36" ht="57" customHeight="1"/>
    <row r="37" ht="57" customHeight="1"/>
    <row r="38" ht="57" customHeight="1"/>
    <row r="39" ht="57" customHeight="1"/>
    <row r="40" ht="57" customHeight="1"/>
    <row r="41" ht="57" customHeight="1"/>
    <row r="42" ht="57" customHeight="1"/>
    <row r="43" ht="57" customHeight="1"/>
    <row r="44" ht="57" customHeight="1"/>
    <row r="45" ht="57" customHeight="1"/>
    <row r="46" ht="57" customHeight="1"/>
    <row r="47" ht="57" customHeight="1"/>
    <row r="48" ht="57" customHeight="1"/>
    <row r="49" ht="57" customHeight="1"/>
    <row r="50" ht="57" customHeight="1"/>
    <row r="51" spans="1:12" ht="12.75">
      <c r="A51" s="16"/>
      <c r="B51" s="16"/>
      <c r="C51" s="17"/>
      <c r="D51" s="17"/>
      <c r="E51" s="17"/>
      <c r="F51" s="17"/>
      <c r="G51" s="17"/>
      <c r="H51" s="17"/>
      <c r="I51" s="16"/>
      <c r="J51" s="17"/>
      <c r="K51" s="17"/>
      <c r="L51" s="16"/>
    </row>
  </sheetData>
  <sheetProtection selectLockedCells="1" selectUnlockedCells="1"/>
  <mergeCells count="1">
    <mergeCell ref="A1:L1"/>
  </mergeCells>
  <printOptions/>
  <pageMargins left="0.19652777777777777" right="0.19652777777777777" top="0.7875" bottom="0.39305555555555555" header="0.5118055555555555" footer="0.19652777777777777"/>
  <pageSetup fitToHeight="10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</dc:creator>
  <cp:keywords/>
  <dc:description/>
  <cp:lastModifiedBy>monica.sghinolfi</cp:lastModifiedBy>
  <cp:lastPrinted>2016-01-28T15:01:24Z</cp:lastPrinted>
  <dcterms:created xsi:type="dcterms:W3CDTF">2018-04-26T13:20:07Z</dcterms:created>
  <dcterms:modified xsi:type="dcterms:W3CDTF">2018-04-26T13:25:04Z</dcterms:modified>
  <cp:category/>
  <cp:version/>
  <cp:contentType/>
  <cp:contentStatus/>
</cp:coreProperties>
</file>